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10" sheetId="1" r:id="rId1"/>
  </sheets>
  <definedNames>
    <definedName name="_xlnm._FilterDatabase" localSheetId="0" hidden="1">'10'!$A$15:$J$15</definedName>
    <definedName name="_xlnm.Print_Titles" localSheetId="0">'10'!$11:$12</definedName>
    <definedName name="_xlnm.Print_Area" localSheetId="0">'10'!$A$1:$J$228</definedName>
  </definedNames>
  <calcPr calcId="125725"/>
</workbook>
</file>

<file path=xl/calcChain.xml><?xml version="1.0" encoding="utf-8"?>
<calcChain xmlns="http://schemas.openxmlformats.org/spreadsheetml/2006/main">
  <c r="I74" i="1"/>
  <c r="I14"/>
  <c r="I174"/>
  <c r="H174"/>
  <c r="J180"/>
  <c r="J181"/>
  <c r="I180"/>
  <c r="H180"/>
  <c r="I152"/>
  <c r="H152"/>
  <c r="J167"/>
  <c r="J168"/>
  <c r="I167"/>
  <c r="H167"/>
  <c r="J225"/>
  <c r="I224"/>
  <c r="H224"/>
  <c r="H223" s="1"/>
  <c r="H222" s="1"/>
  <c r="H221" s="1"/>
  <c r="H220" s="1"/>
  <c r="I223"/>
  <c r="I222"/>
  <c r="I221"/>
  <c r="I220"/>
  <c r="J179"/>
  <c r="I175"/>
  <c r="H175"/>
  <c r="H88"/>
  <c r="I88"/>
  <c r="J88" s="1"/>
  <c r="J89"/>
  <c r="J90"/>
  <c r="H91"/>
  <c r="I91"/>
  <c r="J92"/>
  <c r="J93"/>
  <c r="I40"/>
  <c r="H40"/>
  <c r="J57"/>
  <c r="J55"/>
  <c r="J26"/>
  <c r="J25"/>
  <c r="I24"/>
  <c r="H24"/>
  <c r="J220" l="1"/>
  <c r="J221"/>
  <c r="J222"/>
  <c r="J223"/>
  <c r="J224"/>
  <c r="I87"/>
  <c r="I86" s="1"/>
  <c r="H87"/>
  <c r="H86" s="1"/>
  <c r="H74" s="1"/>
  <c r="J24"/>
  <c r="J87" l="1"/>
  <c r="I63"/>
  <c r="I203"/>
  <c r="I206"/>
  <c r="I182"/>
  <c r="I169"/>
  <c r="I165"/>
  <c r="I163"/>
  <c r="I149"/>
  <c r="I153"/>
  <c r="I155"/>
  <c r="I157"/>
  <c r="I159"/>
  <c r="I161"/>
  <c r="I146"/>
  <c r="I144"/>
  <c r="I134"/>
  <c r="I136"/>
  <c r="I138"/>
  <c r="I140"/>
  <c r="I142"/>
  <c r="I123"/>
  <c r="I108"/>
  <c r="I107" s="1"/>
  <c r="I98"/>
  <c r="I97" s="1"/>
  <c r="I96" s="1"/>
  <c r="I72"/>
  <c r="I71" s="1"/>
  <c r="I70" s="1"/>
  <c r="I69" s="1"/>
  <c r="I61"/>
  <c r="I38"/>
  <c r="I30"/>
  <c r="I18"/>
  <c r="J19"/>
  <c r="J20"/>
  <c r="J22"/>
  <c r="J23"/>
  <c r="J31"/>
  <c r="J32"/>
  <c r="J34"/>
  <c r="J35"/>
  <c r="J36"/>
  <c r="J37"/>
  <c r="J39"/>
  <c r="J41"/>
  <c r="J42"/>
  <c r="J43"/>
  <c r="J44"/>
  <c r="J45"/>
  <c r="J46"/>
  <c r="J47"/>
  <c r="J48"/>
  <c r="J50"/>
  <c r="J52"/>
  <c r="J54"/>
  <c r="J56"/>
  <c r="J62"/>
  <c r="J64"/>
  <c r="J68"/>
  <c r="J73"/>
  <c r="J75"/>
  <c r="J76"/>
  <c r="J77"/>
  <c r="J78"/>
  <c r="J79"/>
  <c r="J80"/>
  <c r="J81"/>
  <c r="J82"/>
  <c r="J83"/>
  <c r="J84"/>
  <c r="J85"/>
  <c r="J99"/>
  <c r="J100"/>
  <c r="J101"/>
  <c r="J102"/>
  <c r="J103"/>
  <c r="J109"/>
  <c r="J110"/>
  <c r="J111"/>
  <c r="J112"/>
  <c r="J113"/>
  <c r="J114"/>
  <c r="J115"/>
  <c r="J116"/>
  <c r="J118"/>
  <c r="J120"/>
  <c r="J122"/>
  <c r="J124"/>
  <c r="J129"/>
  <c r="J135"/>
  <c r="J137"/>
  <c r="J139"/>
  <c r="J141"/>
  <c r="J143"/>
  <c r="J145"/>
  <c r="J147"/>
  <c r="J150"/>
  <c r="J154"/>
  <c r="J156"/>
  <c r="J158"/>
  <c r="J160"/>
  <c r="J162"/>
  <c r="J164"/>
  <c r="J166"/>
  <c r="J170"/>
  <c r="J176"/>
  <c r="J177"/>
  <c r="J178"/>
  <c r="J183"/>
  <c r="J184"/>
  <c r="J185"/>
  <c r="J186"/>
  <c r="J187"/>
  <c r="J193"/>
  <c r="J197"/>
  <c r="J199"/>
  <c r="J204"/>
  <c r="J205"/>
  <c r="J207"/>
  <c r="J208"/>
  <c r="J214"/>
  <c r="J219"/>
  <c r="H218"/>
  <c r="H217" s="1"/>
  <c r="H216" s="1"/>
  <c r="H215" s="1"/>
  <c r="J215" s="1"/>
  <c r="H213"/>
  <c r="H212" s="1"/>
  <c r="H211" s="1"/>
  <c r="H210" s="1"/>
  <c r="H209" s="1"/>
  <c r="J209" s="1"/>
  <c r="H206"/>
  <c r="J206" s="1"/>
  <c r="H203"/>
  <c r="H202"/>
  <c r="H201" s="1"/>
  <c r="H200" s="1"/>
  <c r="H198"/>
  <c r="J198" s="1"/>
  <c r="H196"/>
  <c r="J196" s="1"/>
  <c r="H192"/>
  <c r="H191" s="1"/>
  <c r="H190" s="1"/>
  <c r="H189" s="1"/>
  <c r="H188" s="1"/>
  <c r="J188" s="1"/>
  <c r="H182"/>
  <c r="H169"/>
  <c r="H165"/>
  <c r="H163"/>
  <c r="J163" s="1"/>
  <c r="H161"/>
  <c r="H159"/>
  <c r="J159" s="1"/>
  <c r="H157"/>
  <c r="J157" s="1"/>
  <c r="H155"/>
  <c r="J155" s="1"/>
  <c r="H153"/>
  <c r="J153" s="1"/>
  <c r="H149"/>
  <c r="J149" s="1"/>
  <c r="H146"/>
  <c r="J146" s="1"/>
  <c r="H144"/>
  <c r="J144" s="1"/>
  <c r="H142"/>
  <c r="J142" s="1"/>
  <c r="H140"/>
  <c r="J140" s="1"/>
  <c r="H138"/>
  <c r="J138" s="1"/>
  <c r="H136"/>
  <c r="J136" s="1"/>
  <c r="H134"/>
  <c r="H128"/>
  <c r="J128" s="1"/>
  <c r="H123"/>
  <c r="J123" s="1"/>
  <c r="H121"/>
  <c r="J121" s="1"/>
  <c r="H119"/>
  <c r="J119" s="1"/>
  <c r="H117"/>
  <c r="J117" s="1"/>
  <c r="H108"/>
  <c r="H98"/>
  <c r="H97" s="1"/>
  <c r="H96" s="1"/>
  <c r="H72"/>
  <c r="J72" s="1"/>
  <c r="H67"/>
  <c r="J67" s="1"/>
  <c r="H66"/>
  <c r="H65" s="1"/>
  <c r="J65" s="1"/>
  <c r="H63"/>
  <c r="J63" s="1"/>
  <c r="H61"/>
  <c r="J61" s="1"/>
  <c r="H53"/>
  <c r="J53" s="1"/>
  <c r="H51"/>
  <c r="J51" s="1"/>
  <c r="H49"/>
  <c r="J49" s="1"/>
  <c r="H38"/>
  <c r="H33"/>
  <c r="J33" s="1"/>
  <c r="H30"/>
  <c r="H29" s="1"/>
  <c r="H21"/>
  <c r="J21" s="1"/>
  <c r="H18"/>
  <c r="I29" l="1"/>
  <c r="J182"/>
  <c r="H195"/>
  <c r="H194" s="1"/>
  <c r="J194" s="1"/>
  <c r="J161"/>
  <c r="I95"/>
  <c r="J96"/>
  <c r="H95"/>
  <c r="H94" s="1"/>
  <c r="I17"/>
  <c r="I16" s="1"/>
  <c r="H17"/>
  <c r="H16" s="1"/>
  <c r="H15" s="1"/>
  <c r="I202"/>
  <c r="I201" s="1"/>
  <c r="I200" s="1"/>
  <c r="J200" s="1"/>
  <c r="J169"/>
  <c r="J165"/>
  <c r="I106"/>
  <c r="I105" s="1"/>
  <c r="I104" s="1"/>
  <c r="J40"/>
  <c r="J203"/>
  <c r="I173"/>
  <c r="I172" s="1"/>
  <c r="I171" s="1"/>
  <c r="I151"/>
  <c r="I148" s="1"/>
  <c r="I133"/>
  <c r="I132" s="1"/>
  <c r="I131" s="1"/>
  <c r="I60"/>
  <c r="I59" s="1"/>
  <c r="I58" s="1"/>
  <c r="J38"/>
  <c r="H60"/>
  <c r="H59" s="1"/>
  <c r="H58" s="1"/>
  <c r="J58" s="1"/>
  <c r="H127"/>
  <c r="H126" s="1"/>
  <c r="H125" s="1"/>
  <c r="J125" s="1"/>
  <c r="H133"/>
  <c r="H132" s="1"/>
  <c r="H131" s="1"/>
  <c r="H151"/>
  <c r="H148" s="1"/>
  <c r="H173"/>
  <c r="H172" s="1"/>
  <c r="H171" s="1"/>
  <c r="I28"/>
  <c r="I27" s="1"/>
  <c r="H28"/>
  <c r="H27" s="1"/>
  <c r="H71"/>
  <c r="J74"/>
  <c r="H107"/>
  <c r="J218"/>
  <c r="J216"/>
  <c r="J212"/>
  <c r="J210"/>
  <c r="J192"/>
  <c r="J190"/>
  <c r="J175"/>
  <c r="J127"/>
  <c r="J97"/>
  <c r="J59"/>
  <c r="J30"/>
  <c r="J18"/>
  <c r="J217"/>
  <c r="J213"/>
  <c r="J211"/>
  <c r="J201"/>
  <c r="J195"/>
  <c r="J191"/>
  <c r="J189"/>
  <c r="J134"/>
  <c r="J126"/>
  <c r="J108"/>
  <c r="J98"/>
  <c r="J66"/>
  <c r="J60"/>
  <c r="J17"/>
  <c r="J202" l="1"/>
  <c r="J172"/>
  <c r="J173"/>
  <c r="J171"/>
  <c r="J148"/>
  <c r="J152"/>
  <c r="J151"/>
  <c r="J133"/>
  <c r="J16"/>
  <c r="I15"/>
  <c r="J95"/>
  <c r="I94"/>
  <c r="J86"/>
  <c r="J174"/>
  <c r="J29"/>
  <c r="I130"/>
  <c r="J132"/>
  <c r="J131"/>
  <c r="H130"/>
  <c r="J28"/>
  <c r="J27"/>
  <c r="H106"/>
  <c r="J107"/>
  <c r="H70"/>
  <c r="H69" s="1"/>
  <c r="H14" s="1"/>
  <c r="J71"/>
  <c r="J15"/>
  <c r="J94" l="1"/>
  <c r="I226"/>
  <c r="I13" s="1"/>
  <c r="J130"/>
  <c r="J70"/>
  <c r="H105"/>
  <c r="H104" s="1"/>
  <c r="J106"/>
  <c r="J69" l="1"/>
  <c r="H226"/>
  <c r="H13" s="1"/>
  <c r="J105"/>
  <c r="J104" l="1"/>
  <c r="J226"/>
  <c r="J13"/>
  <c r="J14"/>
</calcChain>
</file>

<file path=xl/sharedStrings.xml><?xml version="1.0" encoding="utf-8"?>
<sst xmlns="http://schemas.openxmlformats.org/spreadsheetml/2006/main" count="1020" uniqueCount="156">
  <si>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</si>
  <si>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</si>
  <si>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</si>
  <si>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</si>
  <si>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</si>
  <si>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</si>
  <si>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</si>
  <si>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</si>
  <si>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</si>
  <si>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</si>
  <si>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сельского поселения "Хасуртайское"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</si>
  <si>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</si>
  <si>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</si>
  <si>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</si>
  <si>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</si>
  <si>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</si>
  <si>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</si>
  <si>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</si>
  <si>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</si>
  <si>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</si>
  <si>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</si>
  <si>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</si>
  <si>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</si>
  <si>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</si>
  <si>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</si>
  <si>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</si>
  <si>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Обеспечение функционирования высшего должностного лица муниципального образования сельского поселения</t>
  </si>
  <si>
    <t>9990091040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</si>
  <si>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</si>
  <si>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</si>
  <si>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</si>
  <si>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казенных учреждений</t>
  </si>
  <si>
    <t>111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</si>
  <si>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 </t>
  </si>
  <si>
    <t>119</t>
  </si>
  <si>
    <t>Уплата налога на имущество муниципальных бюджетных,автономных, казенных организаций</t>
  </si>
  <si>
    <t>Уплата налога на имущество организаций и земельного налога</t>
  </si>
  <si>
    <t>851</t>
  </si>
  <si>
    <t>Прочая закупка товаров, работ и услуг</t>
  </si>
  <si>
    <t>244</t>
  </si>
  <si>
    <t>Прочие расходы</t>
  </si>
  <si>
    <t>9990080100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</si>
  <si>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</si>
  <si>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</si>
  <si>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>Прочая закупка товаров, работ и услуг для обеспечения
государственных (муниципальных) нужд</t>
  </si>
  <si>
    <t>Центральный аппарат</t>
  </si>
  <si>
    <t>9990091010</t>
  </si>
  <si>
    <t>Закупка товаров, работ, услуг в сфере информационно-коммуникационных технологий</t>
  </si>
  <si>
    <t>242</t>
  </si>
  <si>
    <t xml:space="preserve">Прочая закупка товаров, работ и услуг </t>
  </si>
  <si>
    <t>Уплата прочих налогов, сборов и иных платежей</t>
  </si>
  <si>
    <t>852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</si>
  <si>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</si>
  <si>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</si>
  <si>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</si>
  <si>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</si>
  <si>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</si>
  <si>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Прочие платежи</t>
  </si>
  <si>
    <t>Премирование по итогам смотра-конкурса "Лучшая колонна территориального общественного самоуправления МО "Хоринский район"</t>
  </si>
  <si>
    <t>06</t>
  </si>
  <si>
    <t xml:space="preserve"> Межбюджетные трансферты на осуществление части полномочий  ЦБ сельских поселений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</si>
  <si>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</si>
  <si>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</si>
  <si>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</si>
  <si>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 xml:space="preserve">Обеспечение проведения выборов и референдумов
</t>
  </si>
  <si>
    <t>07</t>
  </si>
  <si>
    <t>Прочая закупка товаров, работ и услуг для обеспечения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</si>
  <si>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</si>
  <si>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</si>
  <si>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</si>
  <si>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</si>
  <si>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</si>
  <si>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</si>
  <si>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казенных учреждений</t>
  </si>
  <si>
    <t>9990020100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</si>
  <si>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</si>
  <si>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</si>
  <si>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</si>
  <si>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9990074030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</si>
  <si>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</si>
  <si>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</si>
  <si>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</si>
  <si>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</si>
  <si>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 xml:space="preserve">  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</si>
  <si>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</si>
  <si>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</si>
  <si>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</si>
  <si>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</si>
  <si>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</si>
  <si>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</si>
  <si>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</si>
  <si>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</si>
  <si>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</si>
  <si>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</si>
  <si>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</si>
  <si>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</si>
  <si>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Мероприятия по опашке минерализованных полос</t>
  </si>
  <si>
    <t>99900R0100</t>
  </si>
  <si>
    <t>Межбюджетные трансферты на опашку минерализованных полос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</si>
  <si>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</si>
  <si>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</si>
  <si>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</si>
  <si>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</si>
  <si>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</si>
  <si>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</si>
  <si>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</si>
  <si>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</si>
  <si>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</si>
  <si>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Межбюджетные трансферты для премирования победителей и призерам республиканского конкурса "Лучшее территориальное общественное самоуправление"</t>
  </si>
  <si>
    <t>Благоустройство</t>
  </si>
  <si>
    <t>Иные МБТ на поддержку гражданских инициатив "Народный бюджет"</t>
  </si>
  <si>
    <t>999072140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</si>
  <si>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</si>
  <si>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</si>
  <si>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</si>
  <si>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</si>
  <si>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территориях сельских поселений </t>
  </si>
  <si>
    <t>9990080300</t>
  </si>
  <si>
    <t>КУЛЬТУРА, КИНЕМАТОГРАФИЯ</t>
  </si>
  <si>
    <t>08</t>
  </si>
  <si>
    <t>Культура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</si>
  <si>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</si>
  <si>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</si>
  <si>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</si>
  <si>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</si>
  <si>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</si>
  <si>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</si>
  <si>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</si>
  <si>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</si>
  <si>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</si>
  <si>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</si>
  <si>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</si>
  <si>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</si>
  <si>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</si>
  <si>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</si>
  <si>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</si>
  <si>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00</t>
  </si>
  <si>
    <t>Прочая закупка товаров, работ и услуг для обеспечения государственных (муниципальных) нужд</t>
  </si>
  <si>
    <t>Пособия, компенсации и иные социальные выплаты гражданам, кроме публичных нормативных обязательств</t>
  </si>
  <si>
    <t>321</t>
  </si>
  <si>
    <t>ВСЕГО РАСХОДОВ</t>
  </si>
  <si>
    <t>Приложение №4</t>
  </si>
  <si>
    <t xml:space="preserve">Исполнение </t>
  </si>
  <si>
    <t>% исполнения</t>
  </si>
  <si>
    <t xml:space="preserve">Ведомственная структура расходов местного бюджета </t>
  </si>
  <si>
    <t>Обеспечение функционирования высшего должностного лица МО сельского поселения</t>
  </si>
  <si>
    <t>247</t>
  </si>
  <si>
    <t>Закупа энергетических ресурсов</t>
  </si>
  <si>
    <t>853</t>
  </si>
  <si>
    <t xml:space="preserve">Уплата прочих налогов, сборов
</t>
  </si>
  <si>
    <t>Уплата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</si>
  <si>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</si>
  <si>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энергетических ресурсов</t>
  </si>
  <si>
    <t>9990080200</t>
  </si>
  <si>
    <t>Финансовая поддержка ТОС посредством республиканского конкурса "Лучшее территориальное общественное самоуправление"</t>
  </si>
  <si>
    <t xml:space="preserve">к Постановлению №5 от 07.10.2022г  "Об утверждении отчета об исполнении бюджета муниципального 
образования сельского поселения «Хасуртайское» за  9 месяцев 2022 года"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</si>
</sst>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"/>
    <numFmt numFmtId="167" formatCode="0.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/>
    <xf numFmtId="0" fontId="1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4" fillId="3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7" fontId="4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7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49" fontId="1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wrapText="1"/>
    </xf>
    <xf numFmtId="0" fontId="5" fillId="3" borderId="1" xfId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5" fillId="3" borderId="1" xfId="0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/>
    </xf>
    <xf numFmtId="2" fontId="5" fillId="3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3" borderId="6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167" fontId="5" fillId="3" borderId="1" xfId="1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justify"/>
    </xf>
    <xf numFmtId="0" fontId="1" fillId="0" borderId="1" xfId="0" applyFont="1" applyBorder="1"/>
    <xf numFmtId="165" fontId="1" fillId="0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/>
    </xf>
    <xf numFmtId="49" fontId="4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/>
    <xf numFmtId="165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7" xfId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6"/>
  <sheetViews>
    <sheetView tabSelected="1" view="pageBreakPreview" zoomScaleNormal="100" zoomScaleSheetLayoutView="100" workbookViewId="0">
      <selection activeCell="D11" sqref="D11:D12"/>
    </sheetView>
  </sheetViews>
  <sheetFormatPr defaultRowHeight="12.75"/>
  <cols>
    <col min="1" max="1" width="5" style="1" customWidth="1"/>
    <col min="2" max="2" width="53.7109375" style="1" customWidth="1"/>
    <col min="3" max="3" width="7.85546875" style="1" customWidth="1"/>
    <col min="4" max="4" width="5.7109375" style="1" customWidth="1"/>
    <col min="5" max="5" width="6.42578125" style="1" customWidth="1"/>
    <col min="6" max="6" width="12" style="1" customWidth="1"/>
    <col min="7" max="7" width="7.85546875" style="1" customWidth="1"/>
    <col min="8" max="8" width="11.28515625" style="1" bestFit="1" customWidth="1"/>
    <col min="9" max="9" width="10.28515625" style="1" customWidth="1"/>
    <col min="10" max="10" width="11" style="1" customWidth="1"/>
    <col min="11" max="16384" width="9.140625" style="1"/>
  </cols>
  <sheetData>
    <row r="1" spans="1:10" ht="15.75" customHeight="1">
      <c r="C1" s="1" t="s">
        <v>0</v>
      </c>
      <c r="J1" s="2" t="s">
        <v>141</v>
      </c>
    </row>
    <row r="2" spans="1:10">
      <c r="A2" s="131" t="s">
        <v>155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21.75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</row>
    <row r="4" spans="1:10" ht="15" hidden="1">
      <c r="B4" s="3"/>
      <c r="H4" s="2"/>
    </row>
    <row r="5" spans="1:10" ht="12.75" hidden="1" customHeight="1">
      <c r="B5" s="4"/>
      <c r="H5" s="2"/>
    </row>
    <row r="6" spans="1:10" ht="15" hidden="1">
      <c r="B6" s="5"/>
      <c r="G6" s="3"/>
      <c r="H6" s="2"/>
    </row>
    <row r="7" spans="1:10" ht="15">
      <c r="B7" s="5"/>
      <c r="C7" s="2"/>
      <c r="G7" s="3"/>
    </row>
    <row r="8" spans="1:10" ht="12.75" customHeight="1">
      <c r="A8" s="132" t="s">
        <v>144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0" ht="21.75" customHeight="1">
      <c r="A9" s="132"/>
      <c r="B9" s="132"/>
      <c r="C9" s="132"/>
      <c r="D9" s="132"/>
      <c r="E9" s="132"/>
      <c r="F9" s="132"/>
      <c r="G9" s="132"/>
      <c r="H9" s="132"/>
      <c r="I9" s="132"/>
      <c r="J9" s="132"/>
    </row>
    <row r="10" spans="1:10" ht="12.75" customHeight="1">
      <c r="B10" s="6"/>
      <c r="C10" s="7"/>
      <c r="H10" s="8"/>
      <c r="J10" s="8" t="s">
        <v>1</v>
      </c>
    </row>
    <row r="11" spans="1:10">
      <c r="A11" s="133" t="s">
        <v>2</v>
      </c>
      <c r="B11" s="133" t="s">
        <v>3</v>
      </c>
      <c r="C11" s="134" t="s">
        <v>4</v>
      </c>
      <c r="D11" s="134" t="s">
        <v>5</v>
      </c>
      <c r="E11" s="134" t="s">
        <v>6</v>
      </c>
      <c r="F11" s="134" t="s">
        <v>7</v>
      </c>
      <c r="G11" s="134" t="s">
        <v>8</v>
      </c>
      <c r="H11" s="135" t="s">
        <v>9</v>
      </c>
      <c r="I11" s="128" t="s">
        <v>142</v>
      </c>
      <c r="J11" s="129" t="s">
        <v>143</v>
      </c>
    </row>
    <row r="12" spans="1:10">
      <c r="A12" s="133"/>
      <c r="B12" s="133"/>
      <c r="C12" s="134"/>
      <c r="D12" s="134"/>
      <c r="E12" s="134"/>
      <c r="F12" s="134"/>
      <c r="G12" s="134"/>
      <c r="H12" s="135"/>
      <c r="I12" s="128"/>
      <c r="J12" s="130"/>
    </row>
    <row r="13" spans="1:10">
      <c r="A13" s="125">
        <v>1</v>
      </c>
      <c r="B13" s="9" t="s">
        <v>10</v>
      </c>
      <c r="C13" s="10" t="s">
        <v>11</v>
      </c>
      <c r="D13" s="11"/>
      <c r="E13" s="11"/>
      <c r="F13" s="11"/>
      <c r="G13" s="10"/>
      <c r="H13" s="12">
        <f>H226</f>
        <v>3718.4678400000003</v>
      </c>
      <c r="I13" s="12">
        <f>I226</f>
        <v>2202.0623999999998</v>
      </c>
      <c r="J13" s="110">
        <f>I13/H13*100</f>
        <v>59.219616647269426</v>
      </c>
    </row>
    <row r="14" spans="1:10" ht="15.75">
      <c r="A14" s="125"/>
      <c r="B14" s="13" t="s">
        <v>12</v>
      </c>
      <c r="C14" s="14">
        <v>991</v>
      </c>
      <c r="D14" s="15" t="s">
        <v>13</v>
      </c>
      <c r="E14" s="16"/>
      <c r="F14" s="17"/>
      <c r="G14" s="18"/>
      <c r="H14" s="19">
        <f>H15+H27+H58+H74+H69+H65</f>
        <v>2272.5548899999999</v>
      </c>
      <c r="I14" s="19">
        <f>I15+I27+I58+I69+I74</f>
        <v>1493.0937899999999</v>
      </c>
      <c r="J14" s="110">
        <f t="shared" ref="J14:J77" si="0">I14/H14*100</f>
        <v>65.701110084078095</v>
      </c>
    </row>
    <row r="15" spans="1:10" ht="25.5">
      <c r="A15" s="125"/>
      <c r="B15" s="20" t="s">
        <v>14</v>
      </c>
      <c r="C15" s="10" t="s">
        <v>11</v>
      </c>
      <c r="D15" s="21" t="s">
        <v>13</v>
      </c>
      <c r="E15" s="21" t="s">
        <v>15</v>
      </c>
      <c r="F15" s="22"/>
      <c r="G15" s="23"/>
      <c r="H15" s="24">
        <f>H16</f>
        <v>750.45156999999995</v>
      </c>
      <c r="I15" s="24">
        <f>I16</f>
        <v>442.55459999999999</v>
      </c>
      <c r="J15" s="110">
        <f t="shared" si="0"/>
        <v>58.971773488327841</v>
      </c>
    </row>
    <row r="16" spans="1:10" ht="15.75">
      <c r="A16" s="125"/>
      <c r="B16" s="25" t="s">
        <v>16</v>
      </c>
      <c r="C16" s="10" t="s">
        <v>11</v>
      </c>
      <c r="D16" s="26" t="s">
        <v>13</v>
      </c>
      <c r="E16" s="26" t="s">
        <v>15</v>
      </c>
      <c r="F16" s="22" t="s">
        <v>17</v>
      </c>
      <c r="G16" s="23"/>
      <c r="H16" s="27">
        <f>H17</f>
        <v>750.45156999999995</v>
      </c>
      <c r="I16" s="27">
        <f>I17</f>
        <v>442.55459999999999</v>
      </c>
      <c r="J16" s="110">
        <f t="shared" si="0"/>
        <v>58.971773488327841</v>
      </c>
    </row>
    <row r="17" spans="1:10" ht="15.75">
      <c r="A17" s="125"/>
      <c r="B17" s="25" t="s">
        <v>18</v>
      </c>
      <c r="C17" s="10" t="s">
        <v>11</v>
      </c>
      <c r="D17" s="26" t="s">
        <v>13</v>
      </c>
      <c r="E17" s="26" t="s">
        <v>15</v>
      </c>
      <c r="F17" s="22" t="s">
        <v>19</v>
      </c>
      <c r="G17" s="23"/>
      <c r="H17" s="27">
        <f>H18+H21+H24</f>
        <v>750.45156999999995</v>
      </c>
      <c r="I17" s="27">
        <f>I18+I24</f>
        <v>442.55459999999999</v>
      </c>
      <c r="J17" s="110">
        <f t="shared" si="0"/>
        <v>58.971773488327841</v>
      </c>
    </row>
    <row r="18" spans="1:10" ht="15.75">
      <c r="A18" s="125"/>
      <c r="B18" s="25" t="s">
        <v>20</v>
      </c>
      <c r="C18" s="10" t="s">
        <v>11</v>
      </c>
      <c r="D18" s="26" t="s">
        <v>13</v>
      </c>
      <c r="E18" s="26" t="s">
        <v>15</v>
      </c>
      <c r="F18" s="22" t="s">
        <v>21</v>
      </c>
      <c r="G18" s="23"/>
      <c r="H18" s="27">
        <f>H19+H20</f>
        <v>692.03579999999999</v>
      </c>
      <c r="I18" s="27">
        <f>I19+I20</f>
        <v>442.55459999999999</v>
      </c>
      <c r="J18" s="110">
        <f t="shared" si="0"/>
        <v>63.949668499808823</v>
      </c>
    </row>
    <row r="19" spans="1:10" ht="18.75" customHeight="1">
      <c r="A19" s="125"/>
      <c r="B19" s="25" t="s">
        <v>22</v>
      </c>
      <c r="C19" s="10" t="s">
        <v>11</v>
      </c>
      <c r="D19" s="26" t="s">
        <v>13</v>
      </c>
      <c r="E19" s="26" t="s">
        <v>15</v>
      </c>
      <c r="F19" s="22" t="s">
        <v>21</v>
      </c>
      <c r="G19" s="23" t="s">
        <v>23</v>
      </c>
      <c r="H19" s="27">
        <v>531.52887999999996</v>
      </c>
      <c r="I19" s="111">
        <v>341.75677999999999</v>
      </c>
      <c r="J19" s="110">
        <f t="shared" si="0"/>
        <v>64.296935285999893</v>
      </c>
    </row>
    <row r="20" spans="1:10" ht="39.75" customHeight="1">
      <c r="A20" s="125"/>
      <c r="B20" s="25" t="s">
        <v>24</v>
      </c>
      <c r="C20" s="10" t="s">
        <v>11</v>
      </c>
      <c r="D20" s="26" t="s">
        <v>13</v>
      </c>
      <c r="E20" s="26" t="s">
        <v>15</v>
      </c>
      <c r="F20" s="22" t="s">
        <v>21</v>
      </c>
      <c r="G20" s="23" t="s">
        <v>25</v>
      </c>
      <c r="H20" s="27">
        <v>160.50692000000001</v>
      </c>
      <c r="I20" s="111">
        <v>100.79782</v>
      </c>
      <c r="J20" s="110">
        <f t="shared" si="0"/>
        <v>62.799672437798939</v>
      </c>
    </row>
    <row r="21" spans="1:10" ht="39.75" hidden="1" customHeight="1">
      <c r="A21" s="125"/>
      <c r="B21" s="25" t="s">
        <v>26</v>
      </c>
      <c r="C21" s="10" t="s">
        <v>11</v>
      </c>
      <c r="D21" s="26" t="s">
        <v>13</v>
      </c>
      <c r="E21" s="26" t="s">
        <v>15</v>
      </c>
      <c r="F21" s="22" t="s">
        <v>27</v>
      </c>
      <c r="G21" s="23"/>
      <c r="H21" s="27">
        <f>H22+H23</f>
        <v>0</v>
      </c>
      <c r="I21" s="97"/>
      <c r="J21" s="110" t="e">
        <f t="shared" si="0"/>
        <v>#DIV/0!</v>
      </c>
    </row>
    <row r="22" spans="1:10" ht="39.75" hidden="1" customHeight="1">
      <c r="A22" s="125"/>
      <c r="B22" s="25" t="s">
        <v>22</v>
      </c>
      <c r="C22" s="10" t="s">
        <v>11</v>
      </c>
      <c r="D22" s="26" t="s">
        <v>13</v>
      </c>
      <c r="E22" s="26" t="s">
        <v>15</v>
      </c>
      <c r="F22" s="22" t="s">
        <v>27</v>
      </c>
      <c r="G22" s="23" t="s">
        <v>23</v>
      </c>
      <c r="H22" s="27"/>
      <c r="I22" s="97"/>
      <c r="J22" s="110" t="e">
        <f t="shared" si="0"/>
        <v>#DIV/0!</v>
      </c>
    </row>
    <row r="23" spans="1:10" ht="39.75" hidden="1" customHeight="1">
      <c r="A23" s="125"/>
      <c r="B23" s="25" t="s">
        <v>28</v>
      </c>
      <c r="C23" s="10" t="s">
        <v>11</v>
      </c>
      <c r="D23" s="26" t="s">
        <v>13</v>
      </c>
      <c r="E23" s="26" t="s">
        <v>15</v>
      </c>
      <c r="F23" s="22" t="s">
        <v>27</v>
      </c>
      <c r="G23" s="23" t="s">
        <v>25</v>
      </c>
      <c r="H23" s="27"/>
      <c r="I23" s="97"/>
      <c r="J23" s="110" t="e">
        <f t="shared" si="0"/>
        <v>#DIV/0!</v>
      </c>
    </row>
    <row r="24" spans="1:10" ht="24" customHeight="1">
      <c r="A24" s="125"/>
      <c r="B24" s="25" t="s">
        <v>145</v>
      </c>
      <c r="C24" s="10" t="s">
        <v>11</v>
      </c>
      <c r="D24" s="26" t="s">
        <v>13</v>
      </c>
      <c r="E24" s="26" t="s">
        <v>15</v>
      </c>
      <c r="F24" s="22" t="s">
        <v>27</v>
      </c>
      <c r="G24" s="23"/>
      <c r="H24" s="98">
        <f>H25+H26</f>
        <v>58.415770000000002</v>
      </c>
      <c r="I24" s="98">
        <f>I25+I26</f>
        <v>0</v>
      </c>
      <c r="J24" s="110">
        <f t="shared" si="0"/>
        <v>0</v>
      </c>
    </row>
    <row r="25" spans="1:10" ht="24.75" customHeight="1">
      <c r="A25" s="125"/>
      <c r="B25" s="25" t="s">
        <v>22</v>
      </c>
      <c r="C25" s="10" t="s">
        <v>11</v>
      </c>
      <c r="D25" s="26" t="s">
        <v>13</v>
      </c>
      <c r="E25" s="26" t="s">
        <v>15</v>
      </c>
      <c r="F25" s="22" t="s">
        <v>27</v>
      </c>
      <c r="G25" s="23" t="s">
        <v>23</v>
      </c>
      <c r="H25" s="98">
        <v>44.866190000000003</v>
      </c>
      <c r="I25" s="111">
        <v>0</v>
      </c>
      <c r="J25" s="110">
        <f t="shared" si="0"/>
        <v>0</v>
      </c>
    </row>
    <row r="26" spans="1:10" ht="39.75" customHeight="1">
      <c r="A26" s="125"/>
      <c r="B26" s="25" t="s">
        <v>24</v>
      </c>
      <c r="C26" s="10" t="s">
        <v>11</v>
      </c>
      <c r="D26" s="26" t="s">
        <v>13</v>
      </c>
      <c r="E26" s="26" t="s">
        <v>15</v>
      </c>
      <c r="F26" s="22" t="s">
        <v>27</v>
      </c>
      <c r="G26" s="23" t="s">
        <v>25</v>
      </c>
      <c r="H26" s="98">
        <v>13.549580000000001</v>
      </c>
      <c r="I26" s="111">
        <v>0</v>
      </c>
      <c r="J26" s="110">
        <f t="shared" si="0"/>
        <v>0</v>
      </c>
    </row>
    <row r="27" spans="1:10" ht="38.25">
      <c r="A27" s="125"/>
      <c r="B27" s="20" t="s">
        <v>29</v>
      </c>
      <c r="C27" s="10" t="s">
        <v>11</v>
      </c>
      <c r="D27" s="28" t="s">
        <v>13</v>
      </c>
      <c r="E27" s="28" t="s">
        <v>30</v>
      </c>
      <c r="F27" s="22"/>
      <c r="G27" s="23"/>
      <c r="H27" s="12">
        <f>H28</f>
        <v>775.19383000000005</v>
      </c>
      <c r="I27" s="12">
        <f>I28</f>
        <v>483.97927000000004</v>
      </c>
      <c r="J27" s="110">
        <f>I27/H27*100</f>
        <v>62.433323288963749</v>
      </c>
    </row>
    <row r="28" spans="1:10" ht="15.75">
      <c r="A28" s="125"/>
      <c r="B28" s="25" t="s">
        <v>16</v>
      </c>
      <c r="C28" s="10" t="s">
        <v>11</v>
      </c>
      <c r="D28" s="26" t="s">
        <v>13</v>
      </c>
      <c r="E28" s="26" t="s">
        <v>30</v>
      </c>
      <c r="F28" s="22" t="s">
        <v>17</v>
      </c>
      <c r="G28" s="23"/>
      <c r="H28" s="29">
        <f>H29</f>
        <v>775.19383000000005</v>
      </c>
      <c r="I28" s="29">
        <f>I29</f>
        <v>483.97927000000004</v>
      </c>
      <c r="J28" s="110">
        <f>I28/H28*100</f>
        <v>62.433323288963749</v>
      </c>
    </row>
    <row r="29" spans="1:10" ht="15.75">
      <c r="A29" s="125"/>
      <c r="B29" s="25" t="s">
        <v>18</v>
      </c>
      <c r="C29" s="10" t="s">
        <v>11</v>
      </c>
      <c r="D29" s="26" t="s">
        <v>13</v>
      </c>
      <c r="E29" s="26" t="s">
        <v>30</v>
      </c>
      <c r="F29" s="22" t="s">
        <v>19</v>
      </c>
      <c r="G29" s="23"/>
      <c r="H29" s="30">
        <f>H30+H38+H40</f>
        <v>775.19383000000005</v>
      </c>
      <c r="I29" s="30">
        <f>I30+I38+I40</f>
        <v>483.97927000000004</v>
      </c>
      <c r="J29" s="110">
        <f>I29/H29*100</f>
        <v>62.433323288963749</v>
      </c>
    </row>
    <row r="30" spans="1:10" ht="15.75">
      <c r="A30" s="125"/>
      <c r="B30" s="25" t="s">
        <v>20</v>
      </c>
      <c r="C30" s="10" t="s">
        <v>11</v>
      </c>
      <c r="D30" s="26" t="s">
        <v>13</v>
      </c>
      <c r="E30" s="26" t="s">
        <v>30</v>
      </c>
      <c r="F30" s="22" t="s">
        <v>21</v>
      </c>
      <c r="G30" s="23"/>
      <c r="H30" s="29">
        <f>H31+H32+H35+H36+H37</f>
        <v>295.76420000000002</v>
      </c>
      <c r="I30" s="29">
        <f>I31+I32+I35+I36+I37</f>
        <v>278.76420000000002</v>
      </c>
      <c r="J30" s="110">
        <f>I30/H30*100</f>
        <v>94.252177917408531</v>
      </c>
    </row>
    <row r="31" spans="1:10" ht="15.75">
      <c r="A31" s="125"/>
      <c r="B31" s="25" t="s">
        <v>22</v>
      </c>
      <c r="C31" s="10" t="s">
        <v>11</v>
      </c>
      <c r="D31" s="26" t="s">
        <v>13</v>
      </c>
      <c r="E31" s="26" t="s">
        <v>30</v>
      </c>
      <c r="F31" s="22" t="s">
        <v>21</v>
      </c>
      <c r="G31" s="23" t="s">
        <v>23</v>
      </c>
      <c r="H31" s="27">
        <v>214.10461000000001</v>
      </c>
      <c r="I31" s="111">
        <v>214.10461000000001</v>
      </c>
      <c r="J31" s="110">
        <f t="shared" si="0"/>
        <v>100</v>
      </c>
    </row>
    <row r="32" spans="1:10" ht="38.25">
      <c r="A32" s="125"/>
      <c r="B32" s="25" t="s">
        <v>24</v>
      </c>
      <c r="C32" s="10" t="s">
        <v>11</v>
      </c>
      <c r="D32" s="26" t="s">
        <v>13</v>
      </c>
      <c r="E32" s="26" t="s">
        <v>30</v>
      </c>
      <c r="F32" s="22" t="s">
        <v>21</v>
      </c>
      <c r="G32" s="23" t="s">
        <v>25</v>
      </c>
      <c r="H32" s="30">
        <v>64.659589999999994</v>
      </c>
      <c r="I32" s="111">
        <v>64.659589999999994</v>
      </c>
      <c r="J32" s="110">
        <f t="shared" si="0"/>
        <v>100</v>
      </c>
    </row>
    <row r="33" spans="1:10" ht="25.5" hidden="1">
      <c r="A33" s="125"/>
      <c r="B33" s="31" t="s">
        <v>35</v>
      </c>
      <c r="C33" s="10" t="s">
        <v>11</v>
      </c>
      <c r="D33" s="26" t="s">
        <v>13</v>
      </c>
      <c r="E33" s="26" t="s">
        <v>30</v>
      </c>
      <c r="F33" s="22" t="s">
        <v>21</v>
      </c>
      <c r="G33" s="23"/>
      <c r="H33" s="27">
        <f>H34</f>
        <v>0</v>
      </c>
      <c r="I33" s="111"/>
      <c r="J33" s="110" t="e">
        <f t="shared" si="0"/>
        <v>#DIV/0!</v>
      </c>
    </row>
    <row r="34" spans="1:10" ht="15.75" hidden="1">
      <c r="A34" s="125"/>
      <c r="B34" s="25" t="s">
        <v>36</v>
      </c>
      <c r="C34" s="10" t="s">
        <v>11</v>
      </c>
      <c r="D34" s="26" t="s">
        <v>13</v>
      </c>
      <c r="E34" s="26" t="s">
        <v>30</v>
      </c>
      <c r="F34" s="22" t="s">
        <v>21</v>
      </c>
      <c r="G34" s="23" t="s">
        <v>37</v>
      </c>
      <c r="H34" s="27"/>
      <c r="I34" s="111"/>
      <c r="J34" s="110" t="e">
        <f t="shared" si="0"/>
        <v>#DIV/0!</v>
      </c>
    </row>
    <row r="35" spans="1:10" ht="15.75" hidden="1">
      <c r="A35" s="125"/>
      <c r="B35" s="25"/>
      <c r="C35" s="10" t="s">
        <v>11</v>
      </c>
      <c r="D35" s="26" t="s">
        <v>13</v>
      </c>
      <c r="E35" s="26" t="s">
        <v>30</v>
      </c>
      <c r="F35" s="22" t="s">
        <v>21</v>
      </c>
      <c r="G35" s="23"/>
      <c r="H35" s="27"/>
      <c r="I35" s="111"/>
      <c r="J35" s="110" t="e">
        <f t="shared" si="0"/>
        <v>#DIV/0!</v>
      </c>
    </row>
    <row r="36" spans="1:10" ht="15.75" hidden="1">
      <c r="A36" s="125"/>
      <c r="B36" s="25"/>
      <c r="C36" s="10" t="s">
        <v>11</v>
      </c>
      <c r="D36" s="26" t="s">
        <v>13</v>
      </c>
      <c r="E36" s="26" t="s">
        <v>30</v>
      </c>
      <c r="F36" s="22" t="s">
        <v>21</v>
      </c>
      <c r="G36" s="23"/>
      <c r="H36" s="27"/>
      <c r="I36" s="111"/>
      <c r="J36" s="110" t="e">
        <f t="shared" si="0"/>
        <v>#DIV/0!</v>
      </c>
    </row>
    <row r="37" spans="1:10" ht="15.75">
      <c r="A37" s="125"/>
      <c r="B37" s="25" t="s">
        <v>38</v>
      </c>
      <c r="C37" s="10" t="s">
        <v>11</v>
      </c>
      <c r="D37" s="26" t="s">
        <v>13</v>
      </c>
      <c r="E37" s="26" t="s">
        <v>30</v>
      </c>
      <c r="F37" s="22" t="s">
        <v>21</v>
      </c>
      <c r="G37" s="23" t="s">
        <v>39</v>
      </c>
      <c r="H37" s="27">
        <v>17</v>
      </c>
      <c r="I37" s="111">
        <v>0</v>
      </c>
      <c r="J37" s="110">
        <f t="shared" si="0"/>
        <v>0</v>
      </c>
    </row>
    <row r="38" spans="1:10" ht="51">
      <c r="A38" s="125"/>
      <c r="B38" s="31" t="s">
        <v>42</v>
      </c>
      <c r="C38" s="10" t="s">
        <v>11</v>
      </c>
      <c r="D38" s="26" t="s">
        <v>13</v>
      </c>
      <c r="E38" s="26" t="s">
        <v>30</v>
      </c>
      <c r="F38" s="22" t="s">
        <v>43</v>
      </c>
      <c r="G38" s="23"/>
      <c r="H38" s="27">
        <f>H39</f>
        <v>1.5</v>
      </c>
      <c r="I38" s="27">
        <f>I39</f>
        <v>0</v>
      </c>
      <c r="J38" s="110">
        <f t="shared" si="0"/>
        <v>0</v>
      </c>
    </row>
    <row r="39" spans="1:10" ht="25.5">
      <c r="A39" s="125"/>
      <c r="B39" s="25" t="s">
        <v>44</v>
      </c>
      <c r="C39" s="10" t="s">
        <v>11</v>
      </c>
      <c r="D39" s="26" t="s">
        <v>13</v>
      </c>
      <c r="E39" s="26" t="s">
        <v>30</v>
      </c>
      <c r="F39" s="22" t="s">
        <v>43</v>
      </c>
      <c r="G39" s="23" t="s">
        <v>39</v>
      </c>
      <c r="H39" s="27">
        <v>1.5</v>
      </c>
      <c r="I39" s="111">
        <v>0</v>
      </c>
      <c r="J39" s="110">
        <f t="shared" si="0"/>
        <v>0</v>
      </c>
    </row>
    <row r="40" spans="1:10" ht="15.75">
      <c r="A40" s="125"/>
      <c r="B40" s="25" t="s">
        <v>45</v>
      </c>
      <c r="C40" s="10" t="s">
        <v>11</v>
      </c>
      <c r="D40" s="26" t="s">
        <v>13</v>
      </c>
      <c r="E40" s="26" t="s">
        <v>30</v>
      </c>
      <c r="F40" s="22" t="s">
        <v>46</v>
      </c>
      <c r="G40" s="23"/>
      <c r="H40" s="29">
        <f>H41+H42+H46+H55+H56+H57</f>
        <v>477.92963000000003</v>
      </c>
      <c r="I40" s="29">
        <f>I41+I42+I46+I55+I56+I57</f>
        <v>205.21507</v>
      </c>
      <c r="J40" s="110">
        <f t="shared" si="0"/>
        <v>42.938344291397037</v>
      </c>
    </row>
    <row r="41" spans="1:10" ht="16.5" customHeight="1">
      <c r="A41" s="125"/>
      <c r="B41" s="25" t="s">
        <v>22</v>
      </c>
      <c r="C41" s="10" t="s">
        <v>11</v>
      </c>
      <c r="D41" s="26" t="s">
        <v>13</v>
      </c>
      <c r="E41" s="26" t="s">
        <v>30</v>
      </c>
      <c r="F41" s="22" t="s">
        <v>46</v>
      </c>
      <c r="G41" s="23" t="s">
        <v>23</v>
      </c>
      <c r="H41" s="27">
        <v>146.23722000000001</v>
      </c>
      <c r="I41" s="111">
        <v>27.098839999999999</v>
      </c>
      <c r="J41" s="110">
        <f t="shared" si="0"/>
        <v>18.530740669167535</v>
      </c>
    </row>
    <row r="42" spans="1:10" ht="41.25" customHeight="1">
      <c r="A42" s="125"/>
      <c r="B42" s="25" t="s">
        <v>24</v>
      </c>
      <c r="C42" s="10" t="s">
        <v>11</v>
      </c>
      <c r="D42" s="26" t="s">
        <v>13</v>
      </c>
      <c r="E42" s="26" t="s">
        <v>30</v>
      </c>
      <c r="F42" s="22" t="s">
        <v>46</v>
      </c>
      <c r="G42" s="23" t="s">
        <v>25</v>
      </c>
      <c r="H42" s="29">
        <v>44.163640000000001</v>
      </c>
      <c r="I42" s="111">
        <v>7.7265600000000001</v>
      </c>
      <c r="J42" s="110">
        <f t="shared" si="0"/>
        <v>17.495297036204445</v>
      </c>
    </row>
    <row r="43" spans="1:10" ht="27.75" hidden="1" customHeight="1">
      <c r="A43" s="125"/>
      <c r="B43" s="25" t="s">
        <v>47</v>
      </c>
      <c r="C43" s="10" t="s">
        <v>11</v>
      </c>
      <c r="D43" s="26" t="s">
        <v>13</v>
      </c>
      <c r="E43" s="26" t="s">
        <v>30</v>
      </c>
      <c r="F43" s="22" t="s">
        <v>46</v>
      </c>
      <c r="G43" s="23" t="s">
        <v>48</v>
      </c>
      <c r="H43" s="29"/>
      <c r="I43" s="111"/>
      <c r="J43" s="110" t="e">
        <f t="shared" si="0"/>
        <v>#DIV/0!</v>
      </c>
    </row>
    <row r="44" spans="1:10" ht="27.75" hidden="1" customHeight="1">
      <c r="A44" s="125"/>
      <c r="B44" s="25" t="s">
        <v>31</v>
      </c>
      <c r="C44" s="10" t="s">
        <v>11</v>
      </c>
      <c r="D44" s="26" t="s">
        <v>13</v>
      </c>
      <c r="E44" s="26" t="s">
        <v>30</v>
      </c>
      <c r="F44" s="22" t="s">
        <v>46</v>
      </c>
      <c r="G44" s="23" t="s">
        <v>32</v>
      </c>
      <c r="H44" s="29"/>
      <c r="I44" s="111"/>
      <c r="J44" s="110" t="e">
        <f t="shared" si="0"/>
        <v>#DIV/0!</v>
      </c>
    </row>
    <row r="45" spans="1:10" ht="27.75" hidden="1" customHeight="1">
      <c r="A45" s="125"/>
      <c r="B45" s="25" t="s">
        <v>33</v>
      </c>
      <c r="C45" s="10" t="s">
        <v>11</v>
      </c>
      <c r="D45" s="26" t="s">
        <v>13</v>
      </c>
      <c r="E45" s="26" t="s">
        <v>30</v>
      </c>
      <c r="F45" s="22" t="s">
        <v>46</v>
      </c>
      <c r="G45" s="23" t="s">
        <v>34</v>
      </c>
      <c r="H45" s="29"/>
      <c r="I45" s="111"/>
      <c r="J45" s="110" t="e">
        <f t="shared" si="0"/>
        <v>#DIV/0!</v>
      </c>
    </row>
    <row r="46" spans="1:10" ht="15.75">
      <c r="A46" s="125"/>
      <c r="B46" s="25" t="s">
        <v>49</v>
      </c>
      <c r="C46" s="10" t="s">
        <v>11</v>
      </c>
      <c r="D46" s="26" t="s">
        <v>13</v>
      </c>
      <c r="E46" s="26" t="s">
        <v>30</v>
      </c>
      <c r="F46" s="22" t="s">
        <v>46</v>
      </c>
      <c r="G46" s="23" t="s">
        <v>39</v>
      </c>
      <c r="H46" s="29">
        <v>242.35876999999999</v>
      </c>
      <c r="I46" s="111">
        <v>161.75958</v>
      </c>
      <c r="J46" s="110">
        <f t="shared" si="0"/>
        <v>66.743852512537501</v>
      </c>
    </row>
    <row r="47" spans="1:10" ht="15.75" hidden="1">
      <c r="A47" s="125"/>
      <c r="B47" s="25" t="s">
        <v>50</v>
      </c>
      <c r="C47" s="10" t="s">
        <v>11</v>
      </c>
      <c r="D47" s="26" t="s">
        <v>13</v>
      </c>
      <c r="E47" s="26" t="s">
        <v>30</v>
      </c>
      <c r="F47" s="22" t="s">
        <v>46</v>
      </c>
      <c r="G47" s="23" t="s">
        <v>51</v>
      </c>
      <c r="H47" s="29"/>
      <c r="I47" s="111"/>
      <c r="J47" s="110" t="e">
        <f t="shared" si="0"/>
        <v>#DIV/0!</v>
      </c>
    </row>
    <row r="48" spans="1:10" ht="38.25" hidden="1">
      <c r="A48" s="125"/>
      <c r="B48" s="20" t="s">
        <v>52</v>
      </c>
      <c r="C48" s="10" t="s">
        <v>11</v>
      </c>
      <c r="D48" s="26" t="s">
        <v>13</v>
      </c>
      <c r="E48" s="26" t="s">
        <v>30</v>
      </c>
      <c r="F48" s="22" t="s">
        <v>46</v>
      </c>
      <c r="G48" s="23"/>
      <c r="H48" s="24">
        <v>0</v>
      </c>
      <c r="I48" s="111"/>
      <c r="J48" s="110" t="e">
        <f t="shared" si="0"/>
        <v>#DIV/0!</v>
      </c>
    </row>
    <row r="49" spans="1:10" ht="38.25" hidden="1">
      <c r="A49" s="125"/>
      <c r="B49" s="117" t="s">
        <v>53</v>
      </c>
      <c r="C49" s="10" t="s">
        <v>11</v>
      </c>
      <c r="D49" s="26" t="s">
        <v>13</v>
      </c>
      <c r="E49" s="26" t="s">
        <v>30</v>
      </c>
      <c r="F49" s="22" t="s">
        <v>46</v>
      </c>
      <c r="G49" s="32"/>
      <c r="H49" s="24">
        <f>H50</f>
        <v>202.572</v>
      </c>
      <c r="I49" s="111"/>
      <c r="J49" s="110">
        <f t="shared" si="0"/>
        <v>0</v>
      </c>
    </row>
    <row r="50" spans="1:10" ht="15.75" hidden="1">
      <c r="A50" s="125"/>
      <c r="B50" s="25" t="s">
        <v>54</v>
      </c>
      <c r="C50" s="10" t="s">
        <v>11</v>
      </c>
      <c r="D50" s="26" t="s">
        <v>13</v>
      </c>
      <c r="E50" s="26" t="s">
        <v>30</v>
      </c>
      <c r="F50" s="22" t="s">
        <v>46</v>
      </c>
      <c r="G50" s="33" t="s">
        <v>55</v>
      </c>
      <c r="H50" s="24">
        <v>202.572</v>
      </c>
      <c r="I50" s="111"/>
      <c r="J50" s="110">
        <f t="shared" si="0"/>
        <v>0</v>
      </c>
    </row>
    <row r="51" spans="1:10" ht="39.75" hidden="1" customHeight="1">
      <c r="A51" s="125"/>
      <c r="B51" s="118" t="s">
        <v>56</v>
      </c>
      <c r="C51" s="10" t="s">
        <v>11</v>
      </c>
      <c r="D51" s="26" t="s">
        <v>13</v>
      </c>
      <c r="E51" s="26" t="s">
        <v>30</v>
      </c>
      <c r="F51" s="22" t="s">
        <v>46</v>
      </c>
      <c r="G51" s="34"/>
      <c r="H51" s="24">
        <f>H52</f>
        <v>9.8810000000000002</v>
      </c>
      <c r="I51" s="111"/>
      <c r="J51" s="110">
        <f t="shared" si="0"/>
        <v>0</v>
      </c>
    </row>
    <row r="52" spans="1:10" ht="40.5" hidden="1" customHeight="1">
      <c r="A52" s="125"/>
      <c r="B52" s="118" t="s">
        <v>57</v>
      </c>
      <c r="C52" s="10" t="s">
        <v>11</v>
      </c>
      <c r="D52" s="26" t="s">
        <v>13</v>
      </c>
      <c r="E52" s="26" t="s">
        <v>30</v>
      </c>
      <c r="F52" s="22" t="s">
        <v>46</v>
      </c>
      <c r="G52" s="34" t="s">
        <v>55</v>
      </c>
      <c r="H52" s="24">
        <v>9.8810000000000002</v>
      </c>
      <c r="I52" s="111"/>
      <c r="J52" s="110">
        <f t="shared" si="0"/>
        <v>0</v>
      </c>
    </row>
    <row r="53" spans="1:10" ht="54.75" hidden="1" customHeight="1">
      <c r="A53" s="125"/>
      <c r="B53" s="118" t="s">
        <v>58</v>
      </c>
      <c r="C53" s="10" t="s">
        <v>11</v>
      </c>
      <c r="D53" s="26" t="s">
        <v>13</v>
      </c>
      <c r="E53" s="26" t="s">
        <v>30</v>
      </c>
      <c r="F53" s="22" t="s">
        <v>46</v>
      </c>
      <c r="G53" s="34"/>
      <c r="H53" s="24">
        <f>H54</f>
        <v>0</v>
      </c>
      <c r="I53" s="111"/>
      <c r="J53" s="110" t="e">
        <f t="shared" si="0"/>
        <v>#DIV/0!</v>
      </c>
    </row>
    <row r="54" spans="1:10" ht="40.5" hidden="1" customHeight="1">
      <c r="A54" s="125"/>
      <c r="B54" s="118" t="s">
        <v>44</v>
      </c>
      <c r="C54" s="10" t="s">
        <v>11</v>
      </c>
      <c r="D54" s="26" t="s">
        <v>13</v>
      </c>
      <c r="E54" s="26" t="s">
        <v>30</v>
      </c>
      <c r="F54" s="22" t="s">
        <v>46</v>
      </c>
      <c r="G54" s="34" t="s">
        <v>39</v>
      </c>
      <c r="H54" s="24"/>
      <c r="I54" s="111"/>
      <c r="J54" s="110" t="e">
        <f t="shared" si="0"/>
        <v>#DIV/0!</v>
      </c>
    </row>
    <row r="55" spans="1:10" ht="17.25" customHeight="1">
      <c r="A55" s="125"/>
      <c r="B55" s="118" t="s">
        <v>147</v>
      </c>
      <c r="C55" s="10" t="s">
        <v>11</v>
      </c>
      <c r="D55" s="26" t="s">
        <v>13</v>
      </c>
      <c r="E55" s="26" t="s">
        <v>30</v>
      </c>
      <c r="F55" s="22" t="s">
        <v>46</v>
      </c>
      <c r="G55" s="116" t="s">
        <v>146</v>
      </c>
      <c r="H55" s="27">
        <v>38.17</v>
      </c>
      <c r="I55" s="111">
        <v>5.0828600000000002</v>
      </c>
      <c r="J55" s="110">
        <f>I55/H55*100</f>
        <v>13.316374115797746</v>
      </c>
    </row>
    <row r="56" spans="1:10" ht="19.5" customHeight="1">
      <c r="A56" s="125"/>
      <c r="B56" s="25" t="s">
        <v>149</v>
      </c>
      <c r="C56" s="10" t="s">
        <v>11</v>
      </c>
      <c r="D56" s="26" t="s">
        <v>13</v>
      </c>
      <c r="E56" s="26" t="s">
        <v>30</v>
      </c>
      <c r="F56" s="22" t="s">
        <v>46</v>
      </c>
      <c r="G56" s="116" t="s">
        <v>51</v>
      </c>
      <c r="H56" s="27">
        <v>4</v>
      </c>
      <c r="I56" s="111">
        <v>2.4980000000000002</v>
      </c>
      <c r="J56" s="110">
        <f t="shared" si="0"/>
        <v>62.45</v>
      </c>
    </row>
    <row r="57" spans="1:10" ht="19.5" customHeight="1">
      <c r="A57" s="125"/>
      <c r="B57" s="118" t="s">
        <v>150</v>
      </c>
      <c r="C57" s="10" t="s">
        <v>11</v>
      </c>
      <c r="D57" s="26" t="s">
        <v>13</v>
      </c>
      <c r="E57" s="26" t="s">
        <v>30</v>
      </c>
      <c r="F57" s="22" t="s">
        <v>46</v>
      </c>
      <c r="G57" s="116" t="s">
        <v>148</v>
      </c>
      <c r="H57" s="27">
        <v>3</v>
      </c>
      <c r="I57" s="111">
        <v>1.0492300000000001</v>
      </c>
      <c r="J57" s="110">
        <f>I57/H57*100</f>
        <v>34.974333333333334</v>
      </c>
    </row>
    <row r="58" spans="1:10" ht="51" customHeight="1">
      <c r="A58" s="125"/>
      <c r="B58" s="20" t="s">
        <v>52</v>
      </c>
      <c r="C58" s="10" t="s">
        <v>11</v>
      </c>
      <c r="D58" s="35" t="s">
        <v>13</v>
      </c>
      <c r="E58" s="35" t="s">
        <v>59</v>
      </c>
      <c r="F58" s="22"/>
      <c r="G58" s="23"/>
      <c r="H58" s="24">
        <f>H59</f>
        <v>303.30020000000002</v>
      </c>
      <c r="I58" s="24">
        <f>I59</f>
        <v>246.946</v>
      </c>
      <c r="J58" s="110">
        <f t="shared" si="0"/>
        <v>81.419662763163359</v>
      </c>
    </row>
    <row r="59" spans="1:10" ht="14.25" customHeight="1">
      <c r="A59" s="125"/>
      <c r="B59" s="25" t="s">
        <v>16</v>
      </c>
      <c r="C59" s="10" t="s">
        <v>11</v>
      </c>
      <c r="D59" s="26" t="s">
        <v>13</v>
      </c>
      <c r="E59" s="26" t="s">
        <v>59</v>
      </c>
      <c r="F59" s="22" t="s">
        <v>17</v>
      </c>
      <c r="G59" s="34"/>
      <c r="H59" s="27">
        <f>H60</f>
        <v>303.30020000000002</v>
      </c>
      <c r="I59" s="27">
        <f>I60</f>
        <v>246.946</v>
      </c>
      <c r="J59" s="110">
        <f t="shared" si="0"/>
        <v>81.419662763163359</v>
      </c>
    </row>
    <row r="60" spans="1:10" ht="15" customHeight="1">
      <c r="A60" s="125"/>
      <c r="B60" s="25" t="s">
        <v>18</v>
      </c>
      <c r="C60" s="10" t="s">
        <v>11</v>
      </c>
      <c r="D60" s="26" t="s">
        <v>13</v>
      </c>
      <c r="E60" s="26" t="s">
        <v>59</v>
      </c>
      <c r="F60" s="22" t="s">
        <v>19</v>
      </c>
      <c r="G60" s="34"/>
      <c r="H60" s="27">
        <f>H61+H63</f>
        <v>303.30020000000002</v>
      </c>
      <c r="I60" s="27">
        <f>I61+I63</f>
        <v>246.946</v>
      </c>
      <c r="J60" s="110">
        <f t="shared" si="0"/>
        <v>81.419662763163359</v>
      </c>
    </row>
    <row r="61" spans="1:10" ht="28.5" customHeight="1">
      <c r="A61" s="125"/>
      <c r="B61" s="31" t="s">
        <v>60</v>
      </c>
      <c r="C61" s="36">
        <v>991</v>
      </c>
      <c r="D61" s="26" t="s">
        <v>13</v>
      </c>
      <c r="E61" s="26" t="s">
        <v>59</v>
      </c>
      <c r="F61" s="22" t="s">
        <v>61</v>
      </c>
      <c r="G61" s="23"/>
      <c r="H61" s="119">
        <f>H62</f>
        <v>293.41919999999999</v>
      </c>
      <c r="I61" s="119">
        <f>I62</f>
        <v>237.065</v>
      </c>
      <c r="J61" s="110">
        <f t="shared" si="0"/>
        <v>80.793963039910139</v>
      </c>
    </row>
    <row r="62" spans="1:10" ht="18.75" customHeight="1">
      <c r="A62" s="125"/>
      <c r="B62" s="25" t="s">
        <v>54</v>
      </c>
      <c r="C62" s="36">
        <v>991</v>
      </c>
      <c r="D62" s="26" t="s">
        <v>13</v>
      </c>
      <c r="E62" s="26" t="s">
        <v>59</v>
      </c>
      <c r="F62" s="22" t="s">
        <v>61</v>
      </c>
      <c r="G62" s="23" t="s">
        <v>55</v>
      </c>
      <c r="H62" s="119">
        <v>293.41919999999999</v>
      </c>
      <c r="I62" s="120">
        <v>237.065</v>
      </c>
      <c r="J62" s="110">
        <f t="shared" si="0"/>
        <v>80.793963039910139</v>
      </c>
    </row>
    <row r="63" spans="1:10" ht="29.25" customHeight="1">
      <c r="A63" s="125"/>
      <c r="B63" s="25" t="s">
        <v>62</v>
      </c>
      <c r="C63" s="36">
        <v>991</v>
      </c>
      <c r="D63" s="26" t="s">
        <v>13</v>
      </c>
      <c r="E63" s="26" t="s">
        <v>59</v>
      </c>
      <c r="F63" s="22" t="s">
        <v>63</v>
      </c>
      <c r="G63" s="23"/>
      <c r="H63" s="119">
        <f>H64</f>
        <v>9.8810000000000002</v>
      </c>
      <c r="I63" s="119">
        <f>I64</f>
        <v>9.8810000000000002</v>
      </c>
      <c r="J63" s="110">
        <f t="shared" si="0"/>
        <v>100</v>
      </c>
    </row>
    <row r="64" spans="1:10" ht="15" customHeight="1">
      <c r="A64" s="125"/>
      <c r="B64" s="25" t="s">
        <v>54</v>
      </c>
      <c r="C64" s="36">
        <v>991</v>
      </c>
      <c r="D64" s="26" t="s">
        <v>13</v>
      </c>
      <c r="E64" s="26" t="s">
        <v>59</v>
      </c>
      <c r="F64" s="22" t="s">
        <v>63</v>
      </c>
      <c r="G64" s="23" t="s">
        <v>55</v>
      </c>
      <c r="H64" s="119">
        <v>9.8810000000000002</v>
      </c>
      <c r="I64" s="120">
        <v>9.8810000000000002</v>
      </c>
      <c r="J64" s="110">
        <f t="shared" si="0"/>
        <v>100</v>
      </c>
    </row>
    <row r="65" spans="1:10" s="42" customFormat="1" ht="15" hidden="1" customHeight="1">
      <c r="A65" s="125"/>
      <c r="B65" s="20" t="s">
        <v>64</v>
      </c>
      <c r="C65" s="38">
        <v>991</v>
      </c>
      <c r="D65" s="28" t="s">
        <v>13</v>
      </c>
      <c r="E65" s="28" t="s">
        <v>65</v>
      </c>
      <c r="F65" s="39"/>
      <c r="G65" s="40"/>
      <c r="H65" s="41">
        <f>H66</f>
        <v>0</v>
      </c>
      <c r="I65" s="114"/>
      <c r="J65" s="110" t="e">
        <f t="shared" si="0"/>
        <v>#DIV/0!</v>
      </c>
    </row>
    <row r="66" spans="1:10" ht="15" hidden="1" customHeight="1">
      <c r="A66" s="125"/>
      <c r="B66" s="25" t="s">
        <v>18</v>
      </c>
      <c r="C66" s="36">
        <v>991</v>
      </c>
      <c r="D66" s="26" t="s">
        <v>13</v>
      </c>
      <c r="E66" s="26" t="s">
        <v>65</v>
      </c>
      <c r="F66" s="22" t="s">
        <v>19</v>
      </c>
      <c r="G66" s="23"/>
      <c r="H66" s="37">
        <f>H68</f>
        <v>0</v>
      </c>
      <c r="I66" s="111"/>
      <c r="J66" s="110" t="e">
        <f t="shared" si="0"/>
        <v>#DIV/0!</v>
      </c>
    </row>
    <row r="67" spans="1:10" ht="15" hidden="1" customHeight="1">
      <c r="A67" s="125"/>
      <c r="B67" s="25"/>
      <c r="C67" s="36">
        <v>991</v>
      </c>
      <c r="D67" s="26" t="s">
        <v>13</v>
      </c>
      <c r="E67" s="26" t="s">
        <v>65</v>
      </c>
      <c r="F67" s="22" t="s">
        <v>41</v>
      </c>
      <c r="G67" s="23"/>
      <c r="H67" s="37">
        <f>H68</f>
        <v>0</v>
      </c>
      <c r="I67" s="111"/>
      <c r="J67" s="110" t="e">
        <f t="shared" si="0"/>
        <v>#DIV/0!</v>
      </c>
    </row>
    <row r="68" spans="1:10" ht="15" hidden="1" customHeight="1">
      <c r="A68" s="125"/>
      <c r="B68" s="25" t="s">
        <v>66</v>
      </c>
      <c r="C68" s="36">
        <v>991</v>
      </c>
      <c r="D68" s="26" t="s">
        <v>13</v>
      </c>
      <c r="E68" s="26" t="s">
        <v>65</v>
      </c>
      <c r="F68" s="22" t="s">
        <v>41</v>
      </c>
      <c r="G68" s="23" t="s">
        <v>39</v>
      </c>
      <c r="H68" s="37"/>
      <c r="I68" s="111"/>
      <c r="J68" s="110" t="e">
        <f t="shared" si="0"/>
        <v>#DIV/0!</v>
      </c>
    </row>
    <row r="69" spans="1:10" ht="14.25">
      <c r="A69" s="125"/>
      <c r="B69" s="20" t="s">
        <v>67</v>
      </c>
      <c r="C69" s="22" t="s">
        <v>11</v>
      </c>
      <c r="D69" s="35" t="s">
        <v>13</v>
      </c>
      <c r="E69" s="35" t="s">
        <v>68</v>
      </c>
      <c r="F69" s="39"/>
      <c r="G69" s="39"/>
      <c r="H69" s="43">
        <f t="shared" ref="H69:I72" si="1">H70</f>
        <v>1</v>
      </c>
      <c r="I69" s="43">
        <f t="shared" si="1"/>
        <v>0</v>
      </c>
      <c r="J69" s="110">
        <f t="shared" si="0"/>
        <v>0</v>
      </c>
    </row>
    <row r="70" spans="1:10">
      <c r="A70" s="125"/>
      <c r="B70" s="25" t="s">
        <v>16</v>
      </c>
      <c r="C70" s="10" t="s">
        <v>11</v>
      </c>
      <c r="D70" s="22" t="s">
        <v>13</v>
      </c>
      <c r="E70" s="22" t="s">
        <v>68</v>
      </c>
      <c r="F70" s="22" t="s">
        <v>17</v>
      </c>
      <c r="G70" s="39"/>
      <c r="H70" s="44">
        <f t="shared" si="1"/>
        <v>1</v>
      </c>
      <c r="I70" s="44">
        <f t="shared" si="1"/>
        <v>0</v>
      </c>
      <c r="J70" s="110">
        <f t="shared" si="0"/>
        <v>0</v>
      </c>
    </row>
    <row r="71" spans="1:10">
      <c r="A71" s="125"/>
      <c r="B71" s="25" t="s">
        <v>18</v>
      </c>
      <c r="C71" s="10" t="s">
        <v>11</v>
      </c>
      <c r="D71" s="22" t="s">
        <v>13</v>
      </c>
      <c r="E71" s="22" t="s">
        <v>68</v>
      </c>
      <c r="F71" s="22" t="s">
        <v>19</v>
      </c>
      <c r="G71" s="39"/>
      <c r="H71" s="44">
        <f t="shared" si="1"/>
        <v>1</v>
      </c>
      <c r="I71" s="44">
        <f t="shared" si="1"/>
        <v>0</v>
      </c>
      <c r="J71" s="110">
        <f t="shared" si="0"/>
        <v>0</v>
      </c>
    </row>
    <row r="72" spans="1:10">
      <c r="A72" s="125"/>
      <c r="B72" s="25" t="s">
        <v>40</v>
      </c>
      <c r="C72" s="22" t="s">
        <v>11</v>
      </c>
      <c r="D72" s="22" t="s">
        <v>13</v>
      </c>
      <c r="E72" s="22" t="s">
        <v>68</v>
      </c>
      <c r="F72" s="22" t="s">
        <v>41</v>
      </c>
      <c r="G72" s="22"/>
      <c r="H72" s="44">
        <f t="shared" si="1"/>
        <v>1</v>
      </c>
      <c r="I72" s="44">
        <f t="shared" si="1"/>
        <v>0</v>
      </c>
      <c r="J72" s="110">
        <f t="shared" si="0"/>
        <v>0</v>
      </c>
    </row>
    <row r="73" spans="1:10">
      <c r="A73" s="125"/>
      <c r="B73" s="25" t="s">
        <v>69</v>
      </c>
      <c r="C73" s="22" t="s">
        <v>11</v>
      </c>
      <c r="D73" s="22" t="s">
        <v>13</v>
      </c>
      <c r="E73" s="22" t="s">
        <v>68</v>
      </c>
      <c r="F73" s="22" t="s">
        <v>41</v>
      </c>
      <c r="G73" s="22" t="s">
        <v>70</v>
      </c>
      <c r="H73" s="45">
        <v>1</v>
      </c>
      <c r="I73" s="111">
        <v>0</v>
      </c>
      <c r="J73" s="110">
        <f t="shared" si="0"/>
        <v>0</v>
      </c>
    </row>
    <row r="74" spans="1:10" ht="14.25">
      <c r="A74" s="125"/>
      <c r="B74" s="20" t="s">
        <v>71</v>
      </c>
      <c r="C74" s="22" t="s">
        <v>11</v>
      </c>
      <c r="D74" s="35" t="s">
        <v>13</v>
      </c>
      <c r="E74" s="35" t="s">
        <v>72</v>
      </c>
      <c r="F74" s="22"/>
      <c r="G74" s="22"/>
      <c r="H74" s="46">
        <f>H86</f>
        <v>442.60928999999999</v>
      </c>
      <c r="I74" s="46">
        <f>I86</f>
        <v>319.61392000000001</v>
      </c>
      <c r="J74" s="110">
        <f t="shared" si="0"/>
        <v>72.211299496221599</v>
      </c>
    </row>
    <row r="75" spans="1:10" hidden="1">
      <c r="A75" s="125"/>
      <c r="B75" s="25" t="s">
        <v>16</v>
      </c>
      <c r="C75" s="10" t="s">
        <v>11</v>
      </c>
      <c r="D75" s="22" t="s">
        <v>13</v>
      </c>
      <c r="E75" s="22" t="s">
        <v>72</v>
      </c>
      <c r="F75" s="22" t="s">
        <v>17</v>
      </c>
      <c r="G75" s="22"/>
      <c r="H75" s="47"/>
      <c r="I75" s="47"/>
      <c r="J75" s="110" t="e">
        <f t="shared" si="0"/>
        <v>#DIV/0!</v>
      </c>
    </row>
    <row r="76" spans="1:10" hidden="1">
      <c r="A76" s="125"/>
      <c r="B76" s="25" t="s">
        <v>18</v>
      </c>
      <c r="C76" s="10" t="s">
        <v>11</v>
      </c>
      <c r="D76" s="22" t="s">
        <v>13</v>
      </c>
      <c r="E76" s="22" t="s">
        <v>72</v>
      </c>
      <c r="F76" s="22" t="s">
        <v>19</v>
      </c>
      <c r="G76" s="22"/>
      <c r="H76" s="47"/>
      <c r="I76" s="47"/>
      <c r="J76" s="110" t="e">
        <f t="shared" si="0"/>
        <v>#DIV/0!</v>
      </c>
    </row>
    <row r="77" spans="1:10" ht="20.25" hidden="1" customHeight="1">
      <c r="A77" s="125"/>
      <c r="B77" s="25" t="s">
        <v>73</v>
      </c>
      <c r="C77" s="22" t="s">
        <v>11</v>
      </c>
      <c r="D77" s="22" t="s">
        <v>13</v>
      </c>
      <c r="E77" s="22" t="s">
        <v>72</v>
      </c>
      <c r="F77" s="22" t="s">
        <v>74</v>
      </c>
      <c r="G77" s="22"/>
      <c r="H77" s="47"/>
      <c r="I77" s="47"/>
      <c r="J77" s="110" t="e">
        <f t="shared" si="0"/>
        <v>#DIV/0!</v>
      </c>
    </row>
    <row r="78" spans="1:10" ht="24.75" hidden="1" customHeight="1">
      <c r="A78" s="125"/>
      <c r="B78" s="25" t="s">
        <v>75</v>
      </c>
      <c r="C78" s="22" t="s">
        <v>11</v>
      </c>
      <c r="D78" s="22" t="s">
        <v>13</v>
      </c>
      <c r="E78" s="22" t="s">
        <v>72</v>
      </c>
      <c r="F78" s="22" t="s">
        <v>74</v>
      </c>
      <c r="G78" s="22" t="s">
        <v>32</v>
      </c>
      <c r="H78" s="47"/>
      <c r="I78" s="47"/>
      <c r="J78" s="110" t="e">
        <f t="shared" ref="J78:J125" si="2">I78/H78*100</f>
        <v>#DIV/0!</v>
      </c>
    </row>
    <row r="79" spans="1:10" ht="38.25" hidden="1" customHeight="1">
      <c r="A79" s="125"/>
      <c r="B79" s="25" t="s">
        <v>76</v>
      </c>
      <c r="C79" s="22" t="s">
        <v>11</v>
      </c>
      <c r="D79" s="22" t="s">
        <v>13</v>
      </c>
      <c r="E79" s="22" t="s">
        <v>72</v>
      </c>
      <c r="F79" s="22" t="s">
        <v>74</v>
      </c>
      <c r="G79" s="22" t="s">
        <v>34</v>
      </c>
      <c r="H79" s="47"/>
      <c r="I79" s="47"/>
      <c r="J79" s="110" t="e">
        <f t="shared" si="2"/>
        <v>#DIV/0!</v>
      </c>
    </row>
    <row r="80" spans="1:10" ht="25.5" hidden="1">
      <c r="A80" s="125"/>
      <c r="B80" s="25" t="s">
        <v>44</v>
      </c>
      <c r="C80" s="22" t="s">
        <v>11</v>
      </c>
      <c r="D80" s="22" t="s">
        <v>13</v>
      </c>
      <c r="E80" s="22" t="s">
        <v>72</v>
      </c>
      <c r="F80" s="22" t="s">
        <v>74</v>
      </c>
      <c r="G80" s="22" t="s">
        <v>39</v>
      </c>
      <c r="H80" s="47"/>
      <c r="I80" s="47"/>
      <c r="J80" s="110" t="e">
        <f t="shared" si="2"/>
        <v>#DIV/0!</v>
      </c>
    </row>
    <row r="81" spans="1:10" ht="38.25" hidden="1">
      <c r="A81" s="125"/>
      <c r="B81" s="48" t="s">
        <v>77</v>
      </c>
      <c r="C81" s="49" t="s">
        <v>11</v>
      </c>
      <c r="D81" s="49" t="s">
        <v>13</v>
      </c>
      <c r="E81" s="49" t="s">
        <v>72</v>
      </c>
      <c r="F81" s="49" t="s">
        <v>78</v>
      </c>
      <c r="G81" s="50"/>
      <c r="H81" s="45"/>
      <c r="I81" s="45"/>
      <c r="J81" s="110" t="e">
        <f t="shared" si="2"/>
        <v>#DIV/0!</v>
      </c>
    </row>
    <row r="82" spans="1:10" hidden="1">
      <c r="A82" s="125"/>
      <c r="B82" s="25" t="s">
        <v>49</v>
      </c>
      <c r="C82" s="49" t="s">
        <v>11</v>
      </c>
      <c r="D82" s="49" t="s">
        <v>13</v>
      </c>
      <c r="E82" s="49" t="s">
        <v>72</v>
      </c>
      <c r="F82" s="49" t="s">
        <v>78</v>
      </c>
      <c r="G82" s="49" t="s">
        <v>39</v>
      </c>
      <c r="H82" s="51"/>
      <c r="I82" s="51"/>
      <c r="J82" s="110" t="e">
        <f t="shared" si="2"/>
        <v>#DIV/0!</v>
      </c>
    </row>
    <row r="83" spans="1:10" hidden="1">
      <c r="A83" s="125"/>
      <c r="B83" s="25" t="s">
        <v>79</v>
      </c>
      <c r="C83" s="49" t="s">
        <v>11</v>
      </c>
      <c r="D83" s="49" t="s">
        <v>13</v>
      </c>
      <c r="E83" s="49" t="s">
        <v>72</v>
      </c>
      <c r="F83" s="49" t="s">
        <v>78</v>
      </c>
      <c r="G83" s="49" t="s">
        <v>80</v>
      </c>
      <c r="H83" s="51"/>
      <c r="I83" s="51"/>
      <c r="J83" s="110" t="e">
        <f t="shared" si="2"/>
        <v>#DIV/0!</v>
      </c>
    </row>
    <row r="84" spans="1:10" ht="25.5" hidden="1">
      <c r="A84" s="125"/>
      <c r="B84" s="25" t="s">
        <v>81</v>
      </c>
      <c r="C84" s="36">
        <v>991</v>
      </c>
      <c r="D84" s="22" t="s">
        <v>13</v>
      </c>
      <c r="E84" s="22" t="s">
        <v>72</v>
      </c>
      <c r="F84" s="22" t="s">
        <v>82</v>
      </c>
      <c r="G84" s="22"/>
      <c r="H84" s="52"/>
      <c r="I84" s="52"/>
      <c r="J84" s="110" t="e">
        <f t="shared" si="2"/>
        <v>#DIV/0!</v>
      </c>
    </row>
    <row r="85" spans="1:10" ht="12" hidden="1" customHeight="1">
      <c r="A85" s="125"/>
      <c r="B85" s="25" t="s">
        <v>54</v>
      </c>
      <c r="C85" s="36">
        <v>991</v>
      </c>
      <c r="D85" s="22" t="s">
        <v>13</v>
      </c>
      <c r="E85" s="22" t="s">
        <v>72</v>
      </c>
      <c r="F85" s="22" t="s">
        <v>82</v>
      </c>
      <c r="G85" s="22" t="s">
        <v>55</v>
      </c>
      <c r="H85" s="53">
        <v>0</v>
      </c>
      <c r="I85" s="53">
        <v>1</v>
      </c>
      <c r="J85" s="110" t="e">
        <f t="shared" si="2"/>
        <v>#DIV/0!</v>
      </c>
    </row>
    <row r="86" spans="1:10" ht="19.5" customHeight="1">
      <c r="A86" s="125"/>
      <c r="B86" s="25" t="s">
        <v>16</v>
      </c>
      <c r="C86" s="123" t="s">
        <v>11</v>
      </c>
      <c r="D86" s="22" t="s">
        <v>13</v>
      </c>
      <c r="E86" s="22" t="s">
        <v>72</v>
      </c>
      <c r="F86" s="22" t="s">
        <v>17</v>
      </c>
      <c r="G86" s="22"/>
      <c r="H86" s="47">
        <f>H87</f>
        <v>442.60928999999999</v>
      </c>
      <c r="I86" s="47">
        <f>I87</f>
        <v>319.61392000000001</v>
      </c>
      <c r="J86" s="110">
        <f t="shared" si="2"/>
        <v>72.211299496221599</v>
      </c>
    </row>
    <row r="87" spans="1:10" ht="12" customHeight="1">
      <c r="A87" s="125"/>
      <c r="B87" s="25" t="s">
        <v>18</v>
      </c>
      <c r="C87" s="123" t="s">
        <v>11</v>
      </c>
      <c r="D87" s="22" t="s">
        <v>13</v>
      </c>
      <c r="E87" s="22" t="s">
        <v>72</v>
      </c>
      <c r="F87" s="22" t="s">
        <v>17</v>
      </c>
      <c r="G87" s="22"/>
      <c r="H87" s="44">
        <f>H88+H91</f>
        <v>442.60928999999999</v>
      </c>
      <c r="I87" s="44">
        <f>I88+I91</f>
        <v>319.61392000000001</v>
      </c>
      <c r="J87" s="110">
        <f>I87/H87*100</f>
        <v>72.211299496221599</v>
      </c>
    </row>
    <row r="88" spans="1:10" ht="26.25" customHeight="1">
      <c r="A88" s="125"/>
      <c r="B88" s="121" t="s">
        <v>73</v>
      </c>
      <c r="C88" s="122">
        <v>991</v>
      </c>
      <c r="D88" s="22" t="s">
        <v>13</v>
      </c>
      <c r="E88" s="22" t="s">
        <v>72</v>
      </c>
      <c r="F88" s="22" t="s">
        <v>74</v>
      </c>
      <c r="G88" s="22"/>
      <c r="H88" s="44">
        <f>H89+H90</f>
        <v>428.60928999999999</v>
      </c>
      <c r="I88" s="44">
        <f>I89+I90</f>
        <v>310.53219999999999</v>
      </c>
      <c r="J88" s="110">
        <f t="shared" si="2"/>
        <v>72.45111276052836</v>
      </c>
    </row>
    <row r="89" spans="1:10" ht="25.5">
      <c r="A89" s="125"/>
      <c r="B89" s="25" t="s">
        <v>75</v>
      </c>
      <c r="C89" s="36">
        <v>991</v>
      </c>
      <c r="D89" s="22" t="s">
        <v>13</v>
      </c>
      <c r="E89" s="22" t="s">
        <v>72</v>
      </c>
      <c r="F89" s="22" t="s">
        <v>74</v>
      </c>
      <c r="G89" s="22" t="s">
        <v>32</v>
      </c>
      <c r="H89" s="44">
        <v>329.19299999999998</v>
      </c>
      <c r="I89" s="111">
        <v>238.50387000000001</v>
      </c>
      <c r="J89" s="110">
        <f t="shared" si="2"/>
        <v>72.451075812669174</v>
      </c>
    </row>
    <row r="90" spans="1:10" ht="38.25">
      <c r="A90" s="125"/>
      <c r="B90" s="25" t="s">
        <v>76</v>
      </c>
      <c r="C90" s="36">
        <v>991</v>
      </c>
      <c r="D90" s="22" t="s">
        <v>13</v>
      </c>
      <c r="E90" s="22" t="s">
        <v>72</v>
      </c>
      <c r="F90" s="22" t="s">
        <v>74</v>
      </c>
      <c r="G90" s="22" t="s">
        <v>34</v>
      </c>
      <c r="H90" s="44">
        <v>99.416290000000004</v>
      </c>
      <c r="I90" s="111">
        <v>72.028329999999997</v>
      </c>
      <c r="J90" s="110">
        <f>I90/H90*100</f>
        <v>72.451235104428051</v>
      </c>
    </row>
    <row r="91" spans="1:10">
      <c r="A91" s="125"/>
      <c r="B91" s="25" t="s">
        <v>40</v>
      </c>
      <c r="C91" s="36">
        <v>991</v>
      </c>
      <c r="D91" s="22" t="s">
        <v>13</v>
      </c>
      <c r="E91" s="22" t="s">
        <v>72</v>
      </c>
      <c r="F91" s="22" t="s">
        <v>41</v>
      </c>
      <c r="G91" s="22"/>
      <c r="H91" s="44">
        <f>H92+H93</f>
        <v>14</v>
      </c>
      <c r="I91" s="112">
        <f>I92+I93</f>
        <v>9.0817200000000007</v>
      </c>
      <c r="J91" s="110"/>
    </row>
    <row r="92" spans="1:10" ht="16.5" customHeight="1">
      <c r="A92" s="125"/>
      <c r="B92" s="25" t="s">
        <v>75</v>
      </c>
      <c r="C92" s="36">
        <v>991</v>
      </c>
      <c r="D92" s="22" t="s">
        <v>13</v>
      </c>
      <c r="E92" s="22" t="s">
        <v>72</v>
      </c>
      <c r="F92" s="22" t="s">
        <v>41</v>
      </c>
      <c r="G92" s="22" t="s">
        <v>32</v>
      </c>
      <c r="H92" s="44">
        <v>10.752689999999999</v>
      </c>
      <c r="I92" s="111">
        <v>6.9752000000000001</v>
      </c>
      <c r="J92" s="110">
        <f>I92/H92*100</f>
        <v>64.869348972210688</v>
      </c>
    </row>
    <row r="93" spans="1:10" ht="38.25">
      <c r="A93" s="125"/>
      <c r="B93" s="25" t="s">
        <v>76</v>
      </c>
      <c r="C93" s="36">
        <v>991</v>
      </c>
      <c r="D93" s="22" t="s">
        <v>13</v>
      </c>
      <c r="E93" s="22" t="s">
        <v>72</v>
      </c>
      <c r="F93" s="22" t="s">
        <v>41</v>
      </c>
      <c r="G93" s="22" t="s">
        <v>34</v>
      </c>
      <c r="H93" s="44">
        <v>3.2473100000000001</v>
      </c>
      <c r="I93" s="111">
        <v>2.1065200000000002</v>
      </c>
      <c r="J93" s="110">
        <f>I93/H93*100</f>
        <v>64.869692145190953</v>
      </c>
    </row>
    <row r="94" spans="1:10" ht="15.75">
      <c r="A94" s="125"/>
      <c r="B94" s="54" t="s">
        <v>83</v>
      </c>
      <c r="C94" s="14">
        <v>991</v>
      </c>
      <c r="D94" s="55" t="s">
        <v>15</v>
      </c>
      <c r="E94" s="55"/>
      <c r="F94" s="56"/>
      <c r="G94" s="57"/>
      <c r="H94" s="58">
        <f t="shared" ref="H94:I97" si="3">H95</f>
        <v>155.80000000000001</v>
      </c>
      <c r="I94" s="58">
        <f t="shared" si="3"/>
        <v>101.89949</v>
      </c>
      <c r="J94" s="110">
        <f t="shared" si="2"/>
        <v>65.404037227214374</v>
      </c>
    </row>
    <row r="95" spans="1:10" ht="15.75">
      <c r="A95" s="125"/>
      <c r="B95" s="59" t="s">
        <v>84</v>
      </c>
      <c r="C95" s="60">
        <v>991</v>
      </c>
      <c r="D95" s="26" t="s">
        <v>15</v>
      </c>
      <c r="E95" s="26" t="s">
        <v>85</v>
      </c>
      <c r="F95" s="22"/>
      <c r="G95" s="23"/>
      <c r="H95" s="24">
        <f t="shared" si="3"/>
        <v>155.80000000000001</v>
      </c>
      <c r="I95" s="24">
        <f t="shared" si="3"/>
        <v>101.89949</v>
      </c>
      <c r="J95" s="110">
        <f t="shared" si="2"/>
        <v>65.404037227214374</v>
      </c>
    </row>
    <row r="96" spans="1:10" ht="15.75">
      <c r="A96" s="125"/>
      <c r="B96" s="25" t="s">
        <v>16</v>
      </c>
      <c r="C96" s="10" t="s">
        <v>11</v>
      </c>
      <c r="D96" s="26" t="s">
        <v>15</v>
      </c>
      <c r="E96" s="26" t="s">
        <v>85</v>
      </c>
      <c r="F96" s="22" t="s">
        <v>17</v>
      </c>
      <c r="G96" s="23"/>
      <c r="H96" s="27">
        <f t="shared" si="3"/>
        <v>155.80000000000001</v>
      </c>
      <c r="I96" s="27">
        <f t="shared" si="3"/>
        <v>101.89949</v>
      </c>
      <c r="J96" s="110">
        <f t="shared" si="2"/>
        <v>65.404037227214374</v>
      </c>
    </row>
    <row r="97" spans="1:10" ht="15.75">
      <c r="A97" s="125"/>
      <c r="B97" s="25" t="s">
        <v>18</v>
      </c>
      <c r="C97" s="10" t="s">
        <v>11</v>
      </c>
      <c r="D97" s="26" t="s">
        <v>15</v>
      </c>
      <c r="E97" s="26" t="s">
        <v>85</v>
      </c>
      <c r="F97" s="22" t="s">
        <v>19</v>
      </c>
      <c r="G97" s="23"/>
      <c r="H97" s="27">
        <f t="shared" si="3"/>
        <v>155.80000000000001</v>
      </c>
      <c r="I97" s="27">
        <f t="shared" si="3"/>
        <v>101.89949</v>
      </c>
      <c r="J97" s="110">
        <f t="shared" si="2"/>
        <v>65.404037227214374</v>
      </c>
    </row>
    <row r="98" spans="1:10" ht="27" customHeight="1">
      <c r="A98" s="125"/>
      <c r="B98" s="61" t="s">
        <v>86</v>
      </c>
      <c r="C98" s="60">
        <v>991</v>
      </c>
      <c r="D98" s="26" t="s">
        <v>15</v>
      </c>
      <c r="E98" s="26" t="s">
        <v>85</v>
      </c>
      <c r="F98" s="22" t="s">
        <v>87</v>
      </c>
      <c r="G98" s="23"/>
      <c r="H98" s="27">
        <f>H99+H100+H101+H102+H103</f>
        <v>155.80000000000001</v>
      </c>
      <c r="I98" s="27">
        <f>I99+I100+I101+I102+I103</f>
        <v>101.89949</v>
      </c>
      <c r="J98" s="110">
        <f t="shared" si="2"/>
        <v>65.404037227214374</v>
      </c>
    </row>
    <row r="99" spans="1:10" ht="14.25" customHeight="1">
      <c r="A99" s="125"/>
      <c r="B99" s="25" t="s">
        <v>22</v>
      </c>
      <c r="C99" s="60">
        <v>991</v>
      </c>
      <c r="D99" s="26" t="s">
        <v>15</v>
      </c>
      <c r="E99" s="26" t="s">
        <v>85</v>
      </c>
      <c r="F99" s="22" t="s">
        <v>87</v>
      </c>
      <c r="G99" s="50" t="s">
        <v>23</v>
      </c>
      <c r="H99" s="27">
        <v>106.22020000000001</v>
      </c>
      <c r="I99" s="111">
        <v>73.223389999999995</v>
      </c>
      <c r="J99" s="110">
        <f t="shared" si="2"/>
        <v>68.935466135443164</v>
      </c>
    </row>
    <row r="100" spans="1:10" ht="42" customHeight="1">
      <c r="A100" s="125"/>
      <c r="B100" s="25" t="s">
        <v>24</v>
      </c>
      <c r="C100" s="60">
        <v>991</v>
      </c>
      <c r="D100" s="26" t="s">
        <v>15</v>
      </c>
      <c r="E100" s="26" t="s">
        <v>85</v>
      </c>
      <c r="F100" s="22" t="s">
        <v>87</v>
      </c>
      <c r="G100" s="50" t="s">
        <v>25</v>
      </c>
      <c r="H100" s="27">
        <v>32.890239999999999</v>
      </c>
      <c r="I100" s="111">
        <v>22.11346</v>
      </c>
      <c r="J100" s="110">
        <f t="shared" si="2"/>
        <v>67.234109571714896</v>
      </c>
    </row>
    <row r="101" spans="1:10" ht="29.25" hidden="1" customHeight="1">
      <c r="A101" s="125"/>
      <c r="B101" s="25" t="s">
        <v>47</v>
      </c>
      <c r="C101" s="60">
        <v>991</v>
      </c>
      <c r="D101" s="26" t="s">
        <v>15</v>
      </c>
      <c r="E101" s="26" t="s">
        <v>85</v>
      </c>
      <c r="F101" s="22" t="s">
        <v>87</v>
      </c>
      <c r="G101" s="23" t="s">
        <v>48</v>
      </c>
      <c r="H101" s="27"/>
      <c r="I101" s="111"/>
      <c r="J101" s="110" t="e">
        <f t="shared" si="2"/>
        <v>#DIV/0!</v>
      </c>
    </row>
    <row r="102" spans="1:10" ht="28.5" hidden="1" customHeight="1">
      <c r="A102" s="125"/>
      <c r="B102" s="25" t="s">
        <v>44</v>
      </c>
      <c r="C102" s="60">
        <v>991</v>
      </c>
      <c r="D102" s="26" t="s">
        <v>15</v>
      </c>
      <c r="E102" s="26" t="s">
        <v>85</v>
      </c>
      <c r="F102" s="22" t="s">
        <v>87</v>
      </c>
      <c r="G102" s="23" t="s">
        <v>39</v>
      </c>
      <c r="H102" s="27"/>
      <c r="I102" s="111"/>
      <c r="J102" s="110" t="e">
        <f t="shared" si="2"/>
        <v>#DIV/0!</v>
      </c>
    </row>
    <row r="103" spans="1:10" ht="17.25" customHeight="1">
      <c r="A103" s="125"/>
      <c r="B103" s="25" t="s">
        <v>38</v>
      </c>
      <c r="C103" s="60">
        <v>991</v>
      </c>
      <c r="D103" s="26" t="s">
        <v>15</v>
      </c>
      <c r="E103" s="26" t="s">
        <v>85</v>
      </c>
      <c r="F103" s="22" t="s">
        <v>87</v>
      </c>
      <c r="G103" s="23" t="s">
        <v>39</v>
      </c>
      <c r="H103" s="27">
        <v>16.68956</v>
      </c>
      <c r="I103" s="111">
        <v>6.56264</v>
      </c>
      <c r="J103" s="110">
        <f t="shared" si="2"/>
        <v>39.321827537694219</v>
      </c>
    </row>
    <row r="104" spans="1:10" ht="25.5">
      <c r="A104" s="125"/>
      <c r="B104" s="13" t="s">
        <v>88</v>
      </c>
      <c r="C104" s="62">
        <v>991</v>
      </c>
      <c r="D104" s="63" t="s">
        <v>85</v>
      </c>
      <c r="E104" s="63"/>
      <c r="F104" s="64"/>
      <c r="G104" s="65"/>
      <c r="H104" s="66">
        <f t="shared" ref="H104:I106" si="4">H105</f>
        <v>84.505099999999999</v>
      </c>
      <c r="I104" s="66">
        <f t="shared" si="4"/>
        <v>55.244700000000002</v>
      </c>
      <c r="J104" s="110">
        <f t="shared" si="2"/>
        <v>65.374397521569705</v>
      </c>
    </row>
    <row r="105" spans="1:10" ht="25.5">
      <c r="A105" s="125"/>
      <c r="B105" s="20" t="s">
        <v>151</v>
      </c>
      <c r="C105" s="60">
        <v>991</v>
      </c>
      <c r="D105" s="26" t="s">
        <v>85</v>
      </c>
      <c r="E105" s="26" t="s">
        <v>92</v>
      </c>
      <c r="F105" s="22"/>
      <c r="G105" s="23"/>
      <c r="H105" s="29">
        <f t="shared" si="4"/>
        <v>84.505099999999999</v>
      </c>
      <c r="I105" s="29">
        <f t="shared" si="4"/>
        <v>55.244700000000002</v>
      </c>
      <c r="J105" s="110">
        <f t="shared" si="2"/>
        <v>65.374397521569705</v>
      </c>
    </row>
    <row r="106" spans="1:10" ht="15.75">
      <c r="A106" s="125"/>
      <c r="B106" s="25" t="s">
        <v>16</v>
      </c>
      <c r="C106" s="10" t="s">
        <v>11</v>
      </c>
      <c r="D106" s="26" t="s">
        <v>85</v>
      </c>
      <c r="E106" s="26" t="s">
        <v>92</v>
      </c>
      <c r="F106" s="22" t="s">
        <v>17</v>
      </c>
      <c r="G106" s="23"/>
      <c r="H106" s="29">
        <f t="shared" si="4"/>
        <v>84.505099999999999</v>
      </c>
      <c r="I106" s="29">
        <f t="shared" si="4"/>
        <v>55.244700000000002</v>
      </c>
      <c r="J106" s="110">
        <f t="shared" si="2"/>
        <v>65.374397521569705</v>
      </c>
    </row>
    <row r="107" spans="1:10" ht="15.75">
      <c r="A107" s="125"/>
      <c r="B107" s="25" t="s">
        <v>18</v>
      </c>
      <c r="C107" s="10" t="s">
        <v>11</v>
      </c>
      <c r="D107" s="26" t="s">
        <v>85</v>
      </c>
      <c r="E107" s="26" t="s">
        <v>92</v>
      </c>
      <c r="F107" s="22" t="s">
        <v>19</v>
      </c>
      <c r="G107" s="23"/>
      <c r="H107" s="29">
        <f>H108+H117+H119+H121+H123</f>
        <v>84.505099999999999</v>
      </c>
      <c r="I107" s="29">
        <f>I108</f>
        <v>55.244700000000002</v>
      </c>
      <c r="J107" s="110">
        <f t="shared" si="2"/>
        <v>65.374397521569705</v>
      </c>
    </row>
    <row r="108" spans="1:10" ht="15.75">
      <c r="A108" s="125"/>
      <c r="B108" s="25" t="s">
        <v>40</v>
      </c>
      <c r="C108" s="60">
        <v>991</v>
      </c>
      <c r="D108" s="26" t="s">
        <v>85</v>
      </c>
      <c r="E108" s="26" t="s">
        <v>92</v>
      </c>
      <c r="F108" s="22" t="s">
        <v>41</v>
      </c>
      <c r="G108" s="23"/>
      <c r="H108" s="29">
        <f>H109+H110</f>
        <v>79.505099999999999</v>
      </c>
      <c r="I108" s="29">
        <f>I109+I110</f>
        <v>55.244700000000002</v>
      </c>
      <c r="J108" s="110">
        <f t="shared" si="2"/>
        <v>69.485731104042387</v>
      </c>
    </row>
    <row r="109" spans="1:10" ht="25.5" hidden="1">
      <c r="A109" s="125"/>
      <c r="B109" s="25" t="s">
        <v>47</v>
      </c>
      <c r="C109" s="60">
        <v>991</v>
      </c>
      <c r="D109" s="26" t="s">
        <v>85</v>
      </c>
      <c r="E109" s="26" t="s">
        <v>92</v>
      </c>
      <c r="F109" s="22" t="s">
        <v>41</v>
      </c>
      <c r="G109" s="23" t="s">
        <v>48</v>
      </c>
      <c r="H109" s="29">
        <v>0</v>
      </c>
      <c r="I109" s="111"/>
      <c r="J109" s="110" t="e">
        <f t="shared" si="2"/>
        <v>#DIV/0!</v>
      </c>
    </row>
    <row r="110" spans="1:10" ht="15.75">
      <c r="A110" s="125"/>
      <c r="B110" s="25" t="s">
        <v>49</v>
      </c>
      <c r="C110" s="60">
        <v>991</v>
      </c>
      <c r="D110" s="26" t="s">
        <v>85</v>
      </c>
      <c r="E110" s="26" t="s">
        <v>92</v>
      </c>
      <c r="F110" s="22" t="s">
        <v>41</v>
      </c>
      <c r="G110" s="23" t="s">
        <v>39</v>
      </c>
      <c r="H110" s="29">
        <v>79.505099999999999</v>
      </c>
      <c r="I110" s="111">
        <v>55.244700000000002</v>
      </c>
      <c r="J110" s="110">
        <f t="shared" si="2"/>
        <v>69.485731104042387</v>
      </c>
    </row>
    <row r="111" spans="1:10" ht="25.5" hidden="1">
      <c r="A111" s="125"/>
      <c r="B111" s="20" t="s">
        <v>93</v>
      </c>
      <c r="C111" s="60">
        <v>991</v>
      </c>
      <c r="D111" s="26" t="s">
        <v>85</v>
      </c>
      <c r="E111" s="26" t="s">
        <v>92</v>
      </c>
      <c r="F111" s="22"/>
      <c r="G111" s="23"/>
      <c r="H111" s="24"/>
      <c r="I111" s="111"/>
      <c r="J111" s="110" t="e">
        <f t="shared" si="2"/>
        <v>#DIV/0!</v>
      </c>
    </row>
    <row r="112" spans="1:10" ht="25.5" hidden="1">
      <c r="A112" s="125"/>
      <c r="B112" s="25" t="s">
        <v>94</v>
      </c>
      <c r="C112" s="60">
        <v>991</v>
      </c>
      <c r="D112" s="26" t="s">
        <v>85</v>
      </c>
      <c r="E112" s="26" t="s">
        <v>92</v>
      </c>
      <c r="F112" s="22" t="s">
        <v>95</v>
      </c>
      <c r="G112" s="23"/>
      <c r="H112" s="24"/>
      <c r="I112" s="111"/>
      <c r="J112" s="110" t="e">
        <f t="shared" si="2"/>
        <v>#DIV/0!</v>
      </c>
    </row>
    <row r="113" spans="1:10" ht="41.25" hidden="1" customHeight="1">
      <c r="A113" s="125"/>
      <c r="B113" s="25" t="s">
        <v>89</v>
      </c>
      <c r="C113" s="60">
        <v>991</v>
      </c>
      <c r="D113" s="26" t="s">
        <v>85</v>
      </c>
      <c r="E113" s="26" t="s">
        <v>92</v>
      </c>
      <c r="F113" s="22" t="s">
        <v>95</v>
      </c>
      <c r="G113" s="23" t="s">
        <v>23</v>
      </c>
      <c r="H113" s="24"/>
      <c r="I113" s="111"/>
      <c r="J113" s="110" t="e">
        <f t="shared" si="2"/>
        <v>#DIV/0!</v>
      </c>
    </row>
    <row r="114" spans="1:10" ht="41.25" hidden="1" customHeight="1">
      <c r="A114" s="125"/>
      <c r="B114" s="25" t="s">
        <v>90</v>
      </c>
      <c r="C114" s="60">
        <v>991</v>
      </c>
      <c r="D114" s="26" t="s">
        <v>85</v>
      </c>
      <c r="E114" s="26" t="s">
        <v>92</v>
      </c>
      <c r="F114" s="22" t="s">
        <v>95</v>
      </c>
      <c r="G114" s="23" t="s">
        <v>91</v>
      </c>
      <c r="H114" s="24"/>
      <c r="I114" s="111"/>
      <c r="J114" s="110" t="e">
        <f t="shared" si="2"/>
        <v>#DIV/0!</v>
      </c>
    </row>
    <row r="115" spans="1:10" ht="25.5" hidden="1">
      <c r="A115" s="125"/>
      <c r="B115" s="25" t="s">
        <v>47</v>
      </c>
      <c r="C115" s="60">
        <v>991</v>
      </c>
      <c r="D115" s="26" t="s">
        <v>85</v>
      </c>
      <c r="E115" s="26" t="s">
        <v>92</v>
      </c>
      <c r="F115" s="22" t="s">
        <v>95</v>
      </c>
      <c r="G115" s="23" t="s">
        <v>48</v>
      </c>
      <c r="H115" s="24"/>
      <c r="I115" s="111"/>
      <c r="J115" s="110" t="e">
        <f t="shared" si="2"/>
        <v>#DIV/0!</v>
      </c>
    </row>
    <row r="116" spans="1:10" ht="25.5" hidden="1">
      <c r="A116" s="125"/>
      <c r="B116" s="25" t="s">
        <v>44</v>
      </c>
      <c r="C116" s="60">
        <v>991</v>
      </c>
      <c r="D116" s="26" t="s">
        <v>85</v>
      </c>
      <c r="E116" s="26" t="s">
        <v>92</v>
      </c>
      <c r="F116" s="22" t="s">
        <v>95</v>
      </c>
      <c r="G116" s="23" t="s">
        <v>39</v>
      </c>
      <c r="H116" s="24"/>
      <c r="I116" s="111"/>
      <c r="J116" s="110" t="e">
        <f t="shared" si="2"/>
        <v>#DIV/0!</v>
      </c>
    </row>
    <row r="117" spans="1:10" ht="15.75" hidden="1">
      <c r="A117" s="125"/>
      <c r="B117" s="25" t="s">
        <v>96</v>
      </c>
      <c r="C117" s="60">
        <v>991</v>
      </c>
      <c r="D117" s="26" t="s">
        <v>85</v>
      </c>
      <c r="E117" s="26" t="s">
        <v>92</v>
      </c>
      <c r="F117" s="22" t="s">
        <v>97</v>
      </c>
      <c r="G117" s="23"/>
      <c r="H117" s="67">
        <f>H118</f>
        <v>0</v>
      </c>
      <c r="I117" s="111"/>
      <c r="J117" s="110" t="e">
        <f t="shared" si="2"/>
        <v>#DIV/0!</v>
      </c>
    </row>
    <row r="118" spans="1:10" ht="25.5" hidden="1">
      <c r="A118" s="125"/>
      <c r="B118" s="25" t="s">
        <v>44</v>
      </c>
      <c r="C118" s="60">
        <v>991</v>
      </c>
      <c r="D118" s="26" t="s">
        <v>85</v>
      </c>
      <c r="E118" s="26" t="s">
        <v>92</v>
      </c>
      <c r="F118" s="22" t="s">
        <v>97</v>
      </c>
      <c r="G118" s="23" t="s">
        <v>39</v>
      </c>
      <c r="H118" s="53"/>
      <c r="I118" s="111"/>
      <c r="J118" s="110" t="e">
        <f t="shared" si="2"/>
        <v>#DIV/0!</v>
      </c>
    </row>
    <row r="119" spans="1:10" ht="25.5" hidden="1">
      <c r="A119" s="125"/>
      <c r="B119" s="25" t="s">
        <v>98</v>
      </c>
      <c r="C119" s="60">
        <v>991</v>
      </c>
      <c r="D119" s="26" t="s">
        <v>85</v>
      </c>
      <c r="E119" s="26" t="s">
        <v>92</v>
      </c>
      <c r="F119" s="22" t="s">
        <v>97</v>
      </c>
      <c r="G119" s="23"/>
      <c r="H119" s="53">
        <f>H120</f>
        <v>0</v>
      </c>
      <c r="I119" s="111"/>
      <c r="J119" s="110" t="e">
        <f t="shared" si="2"/>
        <v>#DIV/0!</v>
      </c>
    </row>
    <row r="120" spans="1:10" ht="25.5" hidden="1">
      <c r="A120" s="125"/>
      <c r="B120" s="25" t="s">
        <v>44</v>
      </c>
      <c r="C120" s="60">
        <v>991</v>
      </c>
      <c r="D120" s="26" t="s">
        <v>85</v>
      </c>
      <c r="E120" s="26" t="s">
        <v>92</v>
      </c>
      <c r="F120" s="22" t="s">
        <v>97</v>
      </c>
      <c r="G120" s="23" t="s">
        <v>39</v>
      </c>
      <c r="H120" s="53"/>
      <c r="I120" s="111"/>
      <c r="J120" s="110" t="e">
        <f t="shared" si="2"/>
        <v>#DIV/0!</v>
      </c>
    </row>
    <row r="121" spans="1:10" ht="51" hidden="1">
      <c r="A121" s="125"/>
      <c r="B121" s="25" t="s">
        <v>99</v>
      </c>
      <c r="C121" s="60">
        <v>991</v>
      </c>
      <c r="D121" s="26" t="s">
        <v>85</v>
      </c>
      <c r="E121" s="26" t="s">
        <v>92</v>
      </c>
      <c r="F121" s="22" t="s">
        <v>100</v>
      </c>
      <c r="G121" s="23"/>
      <c r="H121" s="53">
        <f>H122</f>
        <v>0</v>
      </c>
      <c r="I121" s="111"/>
      <c r="J121" s="110" t="e">
        <f t="shared" si="2"/>
        <v>#DIV/0!</v>
      </c>
    </row>
    <row r="122" spans="1:10" ht="25.5" hidden="1">
      <c r="A122" s="125"/>
      <c r="B122" s="25" t="s">
        <v>44</v>
      </c>
      <c r="C122" s="60">
        <v>991</v>
      </c>
      <c r="D122" s="26" t="s">
        <v>85</v>
      </c>
      <c r="E122" s="26" t="s">
        <v>92</v>
      </c>
      <c r="F122" s="22" t="s">
        <v>100</v>
      </c>
      <c r="G122" s="23" t="s">
        <v>39</v>
      </c>
      <c r="H122" s="53"/>
      <c r="I122" s="111"/>
      <c r="J122" s="110" t="e">
        <f t="shared" si="2"/>
        <v>#DIV/0!</v>
      </c>
    </row>
    <row r="123" spans="1:10" ht="15.75">
      <c r="A123" s="125"/>
      <c r="B123" s="25" t="s">
        <v>20</v>
      </c>
      <c r="C123" s="60">
        <v>991</v>
      </c>
      <c r="D123" s="26" t="s">
        <v>85</v>
      </c>
      <c r="E123" s="26" t="s">
        <v>92</v>
      </c>
      <c r="F123" s="22" t="s">
        <v>21</v>
      </c>
      <c r="G123" s="23"/>
      <c r="H123" s="53">
        <f>H124</f>
        <v>5</v>
      </c>
      <c r="I123" s="53">
        <f>I124</f>
        <v>0</v>
      </c>
      <c r="J123" s="110">
        <f t="shared" si="2"/>
        <v>0</v>
      </c>
    </row>
    <row r="124" spans="1:10" ht="15.75">
      <c r="A124" s="125"/>
      <c r="B124" s="25" t="s">
        <v>49</v>
      </c>
      <c r="C124" s="60">
        <v>991</v>
      </c>
      <c r="D124" s="26" t="s">
        <v>85</v>
      </c>
      <c r="E124" s="26" t="s">
        <v>92</v>
      </c>
      <c r="F124" s="22" t="s">
        <v>21</v>
      </c>
      <c r="G124" s="23" t="s">
        <v>39</v>
      </c>
      <c r="H124" s="53">
        <v>5</v>
      </c>
      <c r="I124" s="110">
        <v>0</v>
      </c>
      <c r="J124" s="110">
        <f t="shared" si="2"/>
        <v>0</v>
      </c>
    </row>
    <row r="125" spans="1:10" s="42" customFormat="1" ht="15.75" hidden="1">
      <c r="A125" s="125"/>
      <c r="B125" s="20" t="s">
        <v>101</v>
      </c>
      <c r="C125" s="38">
        <v>991</v>
      </c>
      <c r="D125" s="73" t="s">
        <v>30</v>
      </c>
      <c r="E125" s="69">
        <v>12</v>
      </c>
      <c r="F125" s="70"/>
      <c r="G125" s="74"/>
      <c r="H125" s="75">
        <f>H126</f>
        <v>0</v>
      </c>
      <c r="I125" s="114"/>
      <c r="J125" s="110" t="e">
        <f t="shared" si="2"/>
        <v>#DIV/0!</v>
      </c>
    </row>
    <row r="126" spans="1:10" ht="15.75" hidden="1">
      <c r="A126" s="125"/>
      <c r="B126" s="25" t="s">
        <v>16</v>
      </c>
      <c r="C126" s="36">
        <v>991</v>
      </c>
      <c r="D126" s="76" t="s">
        <v>30</v>
      </c>
      <c r="E126" s="71">
        <v>12</v>
      </c>
      <c r="F126" s="68" t="s">
        <v>17</v>
      </c>
      <c r="G126" s="72"/>
      <c r="H126" s="77">
        <f>H127</f>
        <v>0</v>
      </c>
      <c r="I126" s="111"/>
      <c r="J126" s="110" t="e">
        <f t="shared" ref="J126:J192" si="5">I126/H126*100</f>
        <v>#DIV/0!</v>
      </c>
    </row>
    <row r="127" spans="1:10" ht="15.75" hidden="1">
      <c r="A127" s="125"/>
      <c r="B127" s="25" t="s">
        <v>18</v>
      </c>
      <c r="C127" s="36">
        <v>991</v>
      </c>
      <c r="D127" s="76" t="s">
        <v>30</v>
      </c>
      <c r="E127" s="71">
        <v>12</v>
      </c>
      <c r="F127" s="68" t="s">
        <v>19</v>
      </c>
      <c r="G127" s="72"/>
      <c r="H127" s="77">
        <f>H128</f>
        <v>0</v>
      </c>
      <c r="I127" s="111"/>
      <c r="J127" s="110" t="e">
        <f t="shared" si="5"/>
        <v>#DIV/0!</v>
      </c>
    </row>
    <row r="128" spans="1:10" ht="15.75" hidden="1">
      <c r="A128" s="125"/>
      <c r="B128" s="25" t="s">
        <v>40</v>
      </c>
      <c r="C128" s="36">
        <v>991</v>
      </c>
      <c r="D128" s="76" t="s">
        <v>30</v>
      </c>
      <c r="E128" s="71">
        <v>12</v>
      </c>
      <c r="F128" s="68" t="s">
        <v>41</v>
      </c>
      <c r="G128" s="72"/>
      <c r="H128" s="77">
        <f>H129</f>
        <v>0</v>
      </c>
      <c r="I128" s="111"/>
      <c r="J128" s="110" t="e">
        <f t="shared" si="5"/>
        <v>#DIV/0!</v>
      </c>
    </row>
    <row r="129" spans="1:10" ht="25.5" hidden="1">
      <c r="A129" s="125"/>
      <c r="B129" s="25" t="s">
        <v>44</v>
      </c>
      <c r="C129" s="36">
        <v>991</v>
      </c>
      <c r="D129" s="76" t="s">
        <v>30</v>
      </c>
      <c r="E129" s="71">
        <v>12</v>
      </c>
      <c r="F129" s="68" t="s">
        <v>41</v>
      </c>
      <c r="G129" s="72">
        <v>244</v>
      </c>
      <c r="H129" s="78"/>
      <c r="I129" s="111"/>
      <c r="J129" s="110" t="e">
        <f t="shared" si="5"/>
        <v>#DIV/0!</v>
      </c>
    </row>
    <row r="130" spans="1:10" ht="15.75">
      <c r="A130" s="125"/>
      <c r="B130" s="13" t="s">
        <v>102</v>
      </c>
      <c r="C130" s="62">
        <v>991</v>
      </c>
      <c r="D130" s="63" t="s">
        <v>103</v>
      </c>
      <c r="E130" s="63"/>
      <c r="F130" s="79"/>
      <c r="G130" s="65"/>
      <c r="H130" s="66">
        <f>H131+H148</f>
        <v>570.29899999999998</v>
      </c>
      <c r="I130" s="66">
        <f>I131+I148</f>
        <v>203.50409000000002</v>
      </c>
      <c r="J130" s="110">
        <f t="shared" si="5"/>
        <v>35.683753609948468</v>
      </c>
    </row>
    <row r="131" spans="1:10" s="86" customFormat="1" ht="15.75">
      <c r="A131" s="125"/>
      <c r="B131" s="80" t="s">
        <v>104</v>
      </c>
      <c r="C131" s="81">
        <v>991</v>
      </c>
      <c r="D131" s="82" t="s">
        <v>103</v>
      </c>
      <c r="E131" s="82" t="s">
        <v>15</v>
      </c>
      <c r="F131" s="83"/>
      <c r="G131" s="84"/>
      <c r="H131" s="85">
        <f>H132</f>
        <v>292.3</v>
      </c>
      <c r="I131" s="85">
        <f>I132</f>
        <v>134.31799000000001</v>
      </c>
      <c r="J131" s="110">
        <f t="shared" si="5"/>
        <v>45.952100581594252</v>
      </c>
    </row>
    <row r="132" spans="1:10" s="86" customFormat="1" ht="15.75">
      <c r="A132" s="125"/>
      <c r="B132" s="31" t="s">
        <v>16</v>
      </c>
      <c r="C132" s="87" t="s">
        <v>11</v>
      </c>
      <c r="D132" s="82" t="s">
        <v>103</v>
      </c>
      <c r="E132" s="82" t="s">
        <v>15</v>
      </c>
      <c r="F132" s="49" t="s">
        <v>17</v>
      </c>
      <c r="G132" s="84"/>
      <c r="H132" s="88">
        <f>H133</f>
        <v>292.3</v>
      </c>
      <c r="I132" s="88">
        <f>I133</f>
        <v>134.31799000000001</v>
      </c>
      <c r="J132" s="110">
        <f t="shared" si="5"/>
        <v>45.952100581594252</v>
      </c>
    </row>
    <row r="133" spans="1:10" s="86" customFormat="1" ht="15.75">
      <c r="A133" s="125"/>
      <c r="B133" s="31" t="s">
        <v>18</v>
      </c>
      <c r="C133" s="87" t="s">
        <v>11</v>
      </c>
      <c r="D133" s="82" t="s">
        <v>103</v>
      </c>
      <c r="E133" s="82" t="s">
        <v>15</v>
      </c>
      <c r="F133" s="49" t="s">
        <v>19</v>
      </c>
      <c r="G133" s="84"/>
      <c r="H133" s="88">
        <f>H134+H136+H142+H138+H140+H144+H146</f>
        <v>292.3</v>
      </c>
      <c r="I133" s="88">
        <f>I134+I136+I142+I138+I140+I144+I146</f>
        <v>134.31799000000001</v>
      </c>
      <c r="J133" s="110">
        <f t="shared" si="5"/>
        <v>45.952100581594252</v>
      </c>
    </row>
    <row r="134" spans="1:10" s="86" customFormat="1" ht="38.25" hidden="1">
      <c r="A134" s="89"/>
      <c r="B134" s="90" t="s">
        <v>77</v>
      </c>
      <c r="C134" s="87" t="s">
        <v>11</v>
      </c>
      <c r="D134" s="82" t="s">
        <v>103</v>
      </c>
      <c r="E134" s="82" t="s">
        <v>15</v>
      </c>
      <c r="F134" s="49" t="s">
        <v>78</v>
      </c>
      <c r="G134" s="50"/>
      <c r="H134" s="91">
        <f>H135</f>
        <v>0</v>
      </c>
      <c r="I134" s="91">
        <f>I135</f>
        <v>0</v>
      </c>
      <c r="J134" s="110" t="e">
        <f t="shared" si="5"/>
        <v>#DIV/0!</v>
      </c>
    </row>
    <row r="135" spans="1:10" s="86" customFormat="1" ht="25.5" hidden="1">
      <c r="A135" s="92"/>
      <c r="B135" s="31" t="s">
        <v>44</v>
      </c>
      <c r="C135" s="87" t="s">
        <v>11</v>
      </c>
      <c r="D135" s="82" t="s">
        <v>103</v>
      </c>
      <c r="E135" s="82" t="s">
        <v>15</v>
      </c>
      <c r="F135" s="49" t="s">
        <v>78</v>
      </c>
      <c r="G135" s="50" t="s">
        <v>39</v>
      </c>
      <c r="H135" s="91"/>
      <c r="I135" s="91"/>
      <c r="J135" s="110" t="e">
        <f t="shared" si="5"/>
        <v>#DIV/0!</v>
      </c>
    </row>
    <row r="136" spans="1:10" s="86" customFormat="1" ht="15.75" hidden="1">
      <c r="A136" s="1"/>
      <c r="B136" s="31" t="s">
        <v>40</v>
      </c>
      <c r="C136" s="87" t="s">
        <v>11</v>
      </c>
      <c r="D136" s="82" t="s">
        <v>103</v>
      </c>
      <c r="E136" s="82" t="s">
        <v>15</v>
      </c>
      <c r="F136" s="49" t="s">
        <v>41</v>
      </c>
      <c r="G136" s="50"/>
      <c r="H136" s="91">
        <f>H137</f>
        <v>0</v>
      </c>
      <c r="I136" s="91">
        <f>I137</f>
        <v>0</v>
      </c>
      <c r="J136" s="110" t="e">
        <f t="shared" si="5"/>
        <v>#DIV/0!</v>
      </c>
    </row>
    <row r="137" spans="1:10" s="86" customFormat="1" ht="25.5" hidden="1">
      <c r="A137" s="1"/>
      <c r="B137" s="31" t="s">
        <v>105</v>
      </c>
      <c r="C137" s="87" t="s">
        <v>11</v>
      </c>
      <c r="D137" s="82" t="s">
        <v>103</v>
      </c>
      <c r="E137" s="82" t="s">
        <v>15</v>
      </c>
      <c r="F137" s="49" t="s">
        <v>41</v>
      </c>
      <c r="G137" s="50" t="s">
        <v>39</v>
      </c>
      <c r="H137" s="91"/>
      <c r="I137" s="91"/>
      <c r="J137" s="110" t="e">
        <f t="shared" si="5"/>
        <v>#DIV/0!</v>
      </c>
    </row>
    <row r="138" spans="1:10" s="86" customFormat="1" ht="38.25" hidden="1">
      <c r="A138" s="1"/>
      <c r="B138" s="93" t="s">
        <v>106</v>
      </c>
      <c r="C138" s="87" t="s">
        <v>11</v>
      </c>
      <c r="D138" s="82" t="s">
        <v>103</v>
      </c>
      <c r="E138" s="82" t="s">
        <v>15</v>
      </c>
      <c r="F138" s="49" t="s">
        <v>78</v>
      </c>
      <c r="G138" s="50"/>
      <c r="H138" s="91">
        <f>H139</f>
        <v>0</v>
      </c>
      <c r="I138" s="91">
        <f>I139</f>
        <v>0</v>
      </c>
      <c r="J138" s="110" t="e">
        <f t="shared" si="5"/>
        <v>#DIV/0!</v>
      </c>
    </row>
    <row r="139" spans="1:10" s="86" customFormat="1" ht="25.5" hidden="1">
      <c r="A139" s="1"/>
      <c r="B139" s="31" t="s">
        <v>44</v>
      </c>
      <c r="C139" s="87" t="s">
        <v>11</v>
      </c>
      <c r="D139" s="82" t="s">
        <v>103</v>
      </c>
      <c r="E139" s="82" t="s">
        <v>15</v>
      </c>
      <c r="F139" s="49" t="s">
        <v>78</v>
      </c>
      <c r="G139" s="50" t="s">
        <v>39</v>
      </c>
      <c r="H139" s="91"/>
      <c r="I139" s="91"/>
      <c r="J139" s="110" t="e">
        <f t="shared" si="5"/>
        <v>#DIV/0!</v>
      </c>
    </row>
    <row r="140" spans="1:10" s="86" customFormat="1" ht="15.75" hidden="1">
      <c r="A140" s="1"/>
      <c r="B140" s="31" t="s">
        <v>40</v>
      </c>
      <c r="C140" s="87" t="s">
        <v>11</v>
      </c>
      <c r="D140" s="82" t="s">
        <v>103</v>
      </c>
      <c r="E140" s="82" t="s">
        <v>15</v>
      </c>
      <c r="F140" s="49" t="s">
        <v>41</v>
      </c>
      <c r="G140" s="50"/>
      <c r="H140" s="91">
        <f>H141</f>
        <v>0</v>
      </c>
      <c r="I140" s="91">
        <f>I141</f>
        <v>0</v>
      </c>
      <c r="J140" s="110" t="e">
        <f t="shared" si="5"/>
        <v>#DIV/0!</v>
      </c>
    </row>
    <row r="141" spans="1:10" s="86" customFormat="1" ht="25.5" hidden="1">
      <c r="A141" s="1"/>
      <c r="B141" s="31" t="s">
        <v>44</v>
      </c>
      <c r="C141" s="87" t="s">
        <v>11</v>
      </c>
      <c r="D141" s="82" t="s">
        <v>103</v>
      </c>
      <c r="E141" s="82" t="s">
        <v>15</v>
      </c>
      <c r="F141" s="49" t="s">
        <v>41</v>
      </c>
      <c r="G141" s="50" t="s">
        <v>39</v>
      </c>
      <c r="H141" s="91"/>
      <c r="I141" s="91"/>
      <c r="J141" s="110" t="e">
        <f t="shared" si="5"/>
        <v>#DIV/0!</v>
      </c>
    </row>
    <row r="142" spans="1:10" s="86" customFormat="1" ht="25.5">
      <c r="A142" s="1"/>
      <c r="B142" s="94" t="s">
        <v>107</v>
      </c>
      <c r="C142" s="81">
        <v>991</v>
      </c>
      <c r="D142" s="26" t="s">
        <v>103</v>
      </c>
      <c r="E142" s="26" t="s">
        <v>15</v>
      </c>
      <c r="F142" s="83" t="s">
        <v>153</v>
      </c>
      <c r="G142" s="84"/>
      <c r="H142" s="95">
        <f>H143</f>
        <v>79</v>
      </c>
      <c r="I142" s="95">
        <f>I143</f>
        <v>8.4179999999999993</v>
      </c>
      <c r="J142" s="110">
        <f t="shared" si="5"/>
        <v>10.655696202531646</v>
      </c>
    </row>
    <row r="143" spans="1:10" s="86" customFormat="1" ht="15.75">
      <c r="A143" s="1"/>
      <c r="B143" s="25" t="s">
        <v>38</v>
      </c>
      <c r="C143" s="81">
        <v>991</v>
      </c>
      <c r="D143" s="26" t="s">
        <v>103</v>
      </c>
      <c r="E143" s="26" t="s">
        <v>15</v>
      </c>
      <c r="F143" s="83" t="s">
        <v>153</v>
      </c>
      <c r="G143" s="84">
        <v>244</v>
      </c>
      <c r="H143" s="95">
        <v>79</v>
      </c>
      <c r="I143" s="115">
        <v>8.4179999999999993</v>
      </c>
      <c r="J143" s="110">
        <f t="shared" si="5"/>
        <v>10.655696202531646</v>
      </c>
    </row>
    <row r="144" spans="1:10" s="86" customFormat="1" ht="15.75">
      <c r="A144" s="1"/>
      <c r="B144" s="25" t="s">
        <v>40</v>
      </c>
      <c r="C144" s="81">
        <v>991</v>
      </c>
      <c r="D144" s="26" t="s">
        <v>103</v>
      </c>
      <c r="E144" s="26" t="s">
        <v>15</v>
      </c>
      <c r="F144" s="83" t="s">
        <v>41</v>
      </c>
      <c r="G144" s="84"/>
      <c r="H144" s="88">
        <f>H145</f>
        <v>42.3</v>
      </c>
      <c r="I144" s="88">
        <f>I145</f>
        <v>42.3</v>
      </c>
      <c r="J144" s="110">
        <f t="shared" si="5"/>
        <v>100</v>
      </c>
    </row>
    <row r="145" spans="1:10" s="86" customFormat="1" ht="15.75">
      <c r="A145" s="1"/>
      <c r="B145" s="25" t="s">
        <v>152</v>
      </c>
      <c r="C145" s="81">
        <v>991</v>
      </c>
      <c r="D145" s="26" t="s">
        <v>103</v>
      </c>
      <c r="E145" s="26" t="s">
        <v>15</v>
      </c>
      <c r="F145" s="83" t="s">
        <v>41</v>
      </c>
      <c r="G145" s="84">
        <v>247</v>
      </c>
      <c r="H145" s="88">
        <v>42.3</v>
      </c>
      <c r="I145" s="115">
        <v>42.3</v>
      </c>
      <c r="J145" s="110">
        <f t="shared" si="5"/>
        <v>100</v>
      </c>
    </row>
    <row r="146" spans="1:10" s="86" customFormat="1" ht="38.25">
      <c r="A146" s="1"/>
      <c r="B146" s="25" t="s">
        <v>108</v>
      </c>
      <c r="C146" s="81">
        <v>991</v>
      </c>
      <c r="D146" s="26" t="s">
        <v>103</v>
      </c>
      <c r="E146" s="26" t="s">
        <v>15</v>
      </c>
      <c r="F146" s="83" t="s">
        <v>78</v>
      </c>
      <c r="G146" s="84"/>
      <c r="H146" s="88">
        <f>H147</f>
        <v>171</v>
      </c>
      <c r="I146" s="88">
        <f>I147</f>
        <v>83.599990000000005</v>
      </c>
      <c r="J146" s="110">
        <f t="shared" si="5"/>
        <v>48.888883040935674</v>
      </c>
    </row>
    <row r="147" spans="1:10" s="86" customFormat="1" ht="15.75">
      <c r="A147" s="1"/>
      <c r="B147" s="25" t="s">
        <v>38</v>
      </c>
      <c r="C147" s="81">
        <v>991</v>
      </c>
      <c r="D147" s="26" t="s">
        <v>103</v>
      </c>
      <c r="E147" s="26" t="s">
        <v>15</v>
      </c>
      <c r="F147" s="83" t="s">
        <v>78</v>
      </c>
      <c r="G147" s="84">
        <v>244</v>
      </c>
      <c r="H147" s="88">
        <v>171</v>
      </c>
      <c r="I147" s="115">
        <v>83.599990000000005</v>
      </c>
      <c r="J147" s="110">
        <f t="shared" si="5"/>
        <v>48.888883040935674</v>
      </c>
    </row>
    <row r="148" spans="1:10" ht="15.75">
      <c r="B148" s="20" t="s">
        <v>109</v>
      </c>
      <c r="C148" s="38">
        <v>991</v>
      </c>
      <c r="D148" s="28" t="s">
        <v>103</v>
      </c>
      <c r="E148" s="28" t="s">
        <v>85</v>
      </c>
      <c r="F148" s="39"/>
      <c r="G148" s="23"/>
      <c r="H148" s="12">
        <f>H151</f>
        <v>277.99900000000002</v>
      </c>
      <c r="I148" s="12">
        <f>I151</f>
        <v>69.18610000000001</v>
      </c>
      <c r="J148" s="110">
        <f t="shared" si="5"/>
        <v>24.887175853150552</v>
      </c>
    </row>
    <row r="149" spans="1:10" ht="29.25" hidden="1" customHeight="1">
      <c r="B149" s="25" t="s">
        <v>110</v>
      </c>
      <c r="C149" s="36">
        <v>988</v>
      </c>
      <c r="D149" s="26" t="s">
        <v>103</v>
      </c>
      <c r="E149" s="26" t="s">
        <v>85</v>
      </c>
      <c r="F149" s="83" t="s">
        <v>111</v>
      </c>
      <c r="G149" s="23"/>
      <c r="H149" s="29">
        <f>H150</f>
        <v>0</v>
      </c>
      <c r="I149" s="29">
        <f>I150</f>
        <v>1</v>
      </c>
      <c r="J149" s="110" t="e">
        <f t="shared" si="5"/>
        <v>#DIV/0!</v>
      </c>
    </row>
    <row r="150" spans="1:10" ht="34.5" hidden="1" customHeight="1">
      <c r="B150" s="25" t="s">
        <v>105</v>
      </c>
      <c r="C150" s="36">
        <v>989</v>
      </c>
      <c r="D150" s="26" t="s">
        <v>103</v>
      </c>
      <c r="E150" s="26" t="s">
        <v>85</v>
      </c>
      <c r="F150" s="83" t="s">
        <v>111</v>
      </c>
      <c r="G150" s="23" t="s">
        <v>39</v>
      </c>
      <c r="H150" s="29">
        <v>0</v>
      </c>
      <c r="I150" s="29">
        <v>1</v>
      </c>
      <c r="J150" s="110" t="e">
        <f t="shared" si="5"/>
        <v>#DIV/0!</v>
      </c>
    </row>
    <row r="151" spans="1:10" ht="14.25" customHeight="1">
      <c r="B151" s="25" t="s">
        <v>16</v>
      </c>
      <c r="C151" s="10" t="s">
        <v>11</v>
      </c>
      <c r="D151" s="26" t="s">
        <v>103</v>
      </c>
      <c r="E151" s="26" t="s">
        <v>85</v>
      </c>
      <c r="F151" s="22" t="s">
        <v>17</v>
      </c>
      <c r="G151" s="23"/>
      <c r="H151" s="29">
        <f>H152+H159</f>
        <v>277.99900000000002</v>
      </c>
      <c r="I151" s="29">
        <f>I152+I159</f>
        <v>69.18610000000001</v>
      </c>
      <c r="J151" s="110">
        <f t="shared" si="5"/>
        <v>24.887175853150552</v>
      </c>
    </row>
    <row r="152" spans="1:10" ht="18" customHeight="1">
      <c r="B152" s="25" t="s">
        <v>18</v>
      </c>
      <c r="C152" s="10" t="s">
        <v>11</v>
      </c>
      <c r="D152" s="26" t="s">
        <v>103</v>
      </c>
      <c r="E152" s="26" t="s">
        <v>85</v>
      </c>
      <c r="F152" s="22" t="s">
        <v>19</v>
      </c>
      <c r="G152" s="23"/>
      <c r="H152" s="29">
        <f>H161+H163+H165+H169+H167</f>
        <v>277.99900000000002</v>
      </c>
      <c r="I152" s="29">
        <f>I161+I163+I165+I169+I167</f>
        <v>69.18610000000001</v>
      </c>
      <c r="J152" s="110">
        <f t="shared" si="5"/>
        <v>24.887175853150552</v>
      </c>
    </row>
    <row r="153" spans="1:10" ht="52.5" hidden="1" customHeight="1">
      <c r="B153" s="96" t="s">
        <v>77</v>
      </c>
      <c r="C153" s="49" t="s">
        <v>11</v>
      </c>
      <c r="D153" s="26" t="s">
        <v>103</v>
      </c>
      <c r="E153" s="26" t="s">
        <v>85</v>
      </c>
      <c r="F153" s="49" t="s">
        <v>78</v>
      </c>
      <c r="G153" s="50"/>
      <c r="H153" s="29">
        <f>H154</f>
        <v>0</v>
      </c>
      <c r="I153" s="29">
        <f>I154</f>
        <v>0</v>
      </c>
      <c r="J153" s="110" t="e">
        <f t="shared" si="5"/>
        <v>#DIV/0!</v>
      </c>
    </row>
    <row r="154" spans="1:10" ht="18" hidden="1" customHeight="1">
      <c r="B154" s="25" t="s">
        <v>44</v>
      </c>
      <c r="C154" s="49" t="s">
        <v>11</v>
      </c>
      <c r="D154" s="26" t="s">
        <v>103</v>
      </c>
      <c r="E154" s="26" t="s">
        <v>85</v>
      </c>
      <c r="F154" s="49" t="s">
        <v>78</v>
      </c>
      <c r="G154" s="50" t="s">
        <v>39</v>
      </c>
      <c r="H154" s="29"/>
      <c r="I154" s="29"/>
      <c r="J154" s="110" t="e">
        <f t="shared" si="5"/>
        <v>#DIV/0!</v>
      </c>
    </row>
    <row r="155" spans="1:10" ht="23.25" hidden="1" customHeight="1">
      <c r="B155" s="31" t="s">
        <v>40</v>
      </c>
      <c r="C155" s="36">
        <v>990</v>
      </c>
      <c r="D155" s="26" t="s">
        <v>103</v>
      </c>
      <c r="E155" s="26" t="s">
        <v>85</v>
      </c>
      <c r="F155" s="83" t="s">
        <v>41</v>
      </c>
      <c r="G155" s="23"/>
      <c r="H155" s="29">
        <f>H156</f>
        <v>0</v>
      </c>
      <c r="I155" s="29">
        <f>I156</f>
        <v>0</v>
      </c>
      <c r="J155" s="110" t="e">
        <f t="shared" si="5"/>
        <v>#DIV/0!</v>
      </c>
    </row>
    <row r="156" spans="1:10" ht="25.5" hidden="1">
      <c r="B156" s="25" t="s">
        <v>44</v>
      </c>
      <c r="C156" s="36">
        <v>991</v>
      </c>
      <c r="D156" s="26" t="s">
        <v>103</v>
      </c>
      <c r="E156" s="26" t="s">
        <v>85</v>
      </c>
      <c r="F156" s="83" t="s">
        <v>41</v>
      </c>
      <c r="G156" s="23" t="s">
        <v>39</v>
      </c>
      <c r="H156" s="29"/>
      <c r="I156" s="29"/>
      <c r="J156" s="110" t="e">
        <f t="shared" si="5"/>
        <v>#DIV/0!</v>
      </c>
    </row>
    <row r="157" spans="1:10" ht="25.5" hidden="1">
      <c r="B157" s="25" t="s">
        <v>112</v>
      </c>
      <c r="C157" s="36">
        <v>992</v>
      </c>
      <c r="D157" s="26" t="s">
        <v>103</v>
      </c>
      <c r="E157" s="26" t="s">
        <v>85</v>
      </c>
      <c r="F157" s="83" t="s">
        <v>113</v>
      </c>
      <c r="G157" s="23"/>
      <c r="H157" s="29">
        <f>H158</f>
        <v>0</v>
      </c>
      <c r="I157" s="29">
        <f>I158</f>
        <v>1</v>
      </c>
      <c r="J157" s="110" t="e">
        <f t="shared" si="5"/>
        <v>#DIV/0!</v>
      </c>
    </row>
    <row r="158" spans="1:10" ht="25.5" hidden="1">
      <c r="B158" s="25" t="s">
        <v>105</v>
      </c>
      <c r="C158" s="36">
        <v>993</v>
      </c>
      <c r="D158" s="26" t="s">
        <v>103</v>
      </c>
      <c r="E158" s="26" t="s">
        <v>85</v>
      </c>
      <c r="F158" s="83" t="s">
        <v>113</v>
      </c>
      <c r="G158" s="23" t="s">
        <v>39</v>
      </c>
      <c r="H158" s="29">
        <v>0</v>
      </c>
      <c r="I158" s="29">
        <v>1</v>
      </c>
      <c r="J158" s="110" t="e">
        <f t="shared" si="5"/>
        <v>#DIV/0!</v>
      </c>
    </row>
    <row r="159" spans="1:10" ht="15.75" hidden="1">
      <c r="A159" s="97"/>
      <c r="B159" s="25" t="s">
        <v>40</v>
      </c>
      <c r="C159" s="36">
        <v>991</v>
      </c>
      <c r="D159" s="26" t="s">
        <v>103</v>
      </c>
      <c r="E159" s="26" t="s">
        <v>85</v>
      </c>
      <c r="F159" s="83" t="s">
        <v>41</v>
      </c>
      <c r="G159" s="23"/>
      <c r="H159" s="98">
        <f>H160</f>
        <v>0</v>
      </c>
      <c r="I159" s="98">
        <f>I160</f>
        <v>0</v>
      </c>
      <c r="J159" s="110" t="e">
        <f t="shared" si="5"/>
        <v>#DIV/0!</v>
      </c>
    </row>
    <row r="160" spans="1:10" ht="15.75" hidden="1">
      <c r="A160" s="97"/>
      <c r="B160" s="25" t="s">
        <v>66</v>
      </c>
      <c r="C160" s="36">
        <v>991</v>
      </c>
      <c r="D160" s="26" t="s">
        <v>103</v>
      </c>
      <c r="E160" s="26" t="s">
        <v>85</v>
      </c>
      <c r="F160" s="83" t="s">
        <v>41</v>
      </c>
      <c r="G160" s="23" t="s">
        <v>39</v>
      </c>
      <c r="H160" s="98"/>
      <c r="I160" s="98"/>
      <c r="J160" s="110" t="e">
        <f t="shared" si="5"/>
        <v>#DIV/0!</v>
      </c>
    </row>
    <row r="161" spans="2:10" ht="15.75">
      <c r="B161" s="25" t="s">
        <v>20</v>
      </c>
      <c r="C161" s="36">
        <v>991</v>
      </c>
      <c r="D161" s="26" t="s">
        <v>103</v>
      </c>
      <c r="E161" s="26" t="s">
        <v>85</v>
      </c>
      <c r="F161" s="22" t="s">
        <v>21</v>
      </c>
      <c r="G161" s="23"/>
      <c r="H161" s="124">
        <f>H162</f>
        <v>13.4</v>
      </c>
      <c r="I161" s="124">
        <f>I162</f>
        <v>0</v>
      </c>
      <c r="J161" s="110">
        <f t="shared" si="5"/>
        <v>0</v>
      </c>
    </row>
    <row r="162" spans="2:10" ht="15.75">
      <c r="B162" s="25" t="s">
        <v>38</v>
      </c>
      <c r="C162" s="36">
        <v>991</v>
      </c>
      <c r="D162" s="26" t="s">
        <v>103</v>
      </c>
      <c r="E162" s="26" t="s">
        <v>85</v>
      </c>
      <c r="F162" s="22" t="s">
        <v>21</v>
      </c>
      <c r="G162" s="23" t="s">
        <v>39</v>
      </c>
      <c r="H162" s="98">
        <v>13.4</v>
      </c>
      <c r="I162" s="111">
        <v>0</v>
      </c>
      <c r="J162" s="110">
        <f t="shared" si="5"/>
        <v>0</v>
      </c>
    </row>
    <row r="163" spans="2:10" ht="38.25">
      <c r="B163" s="25" t="s">
        <v>114</v>
      </c>
      <c r="C163" s="36">
        <v>991</v>
      </c>
      <c r="D163" s="26" t="s">
        <v>103</v>
      </c>
      <c r="E163" s="26" t="s">
        <v>85</v>
      </c>
      <c r="F163" s="22" t="s">
        <v>115</v>
      </c>
      <c r="G163" s="23"/>
      <c r="H163" s="53">
        <f>H164</f>
        <v>0.1</v>
      </c>
      <c r="I163" s="53">
        <f>I164</f>
        <v>0.1</v>
      </c>
      <c r="J163" s="110">
        <f t="shared" si="5"/>
        <v>100</v>
      </c>
    </row>
    <row r="164" spans="2:10" ht="15.75">
      <c r="B164" s="25" t="s">
        <v>49</v>
      </c>
      <c r="C164" s="36">
        <v>991</v>
      </c>
      <c r="D164" s="26" t="s">
        <v>103</v>
      </c>
      <c r="E164" s="26" t="s">
        <v>85</v>
      </c>
      <c r="F164" s="22" t="s">
        <v>115</v>
      </c>
      <c r="G164" s="23" t="s">
        <v>55</v>
      </c>
      <c r="H164" s="53">
        <v>0.1</v>
      </c>
      <c r="I164" s="111">
        <v>0.1</v>
      </c>
      <c r="J164" s="110">
        <f t="shared" si="5"/>
        <v>100</v>
      </c>
    </row>
    <row r="165" spans="2:10" ht="38.25">
      <c r="B165" s="25" t="s">
        <v>108</v>
      </c>
      <c r="C165" s="81">
        <v>991</v>
      </c>
      <c r="D165" s="26" t="s">
        <v>103</v>
      </c>
      <c r="E165" s="26" t="s">
        <v>85</v>
      </c>
      <c r="F165" s="83" t="s">
        <v>78</v>
      </c>
      <c r="G165" s="84"/>
      <c r="H165" s="53">
        <f>H166</f>
        <v>44.499000000000002</v>
      </c>
      <c r="I165" s="53">
        <f>I166</f>
        <v>44.499000000000002</v>
      </c>
      <c r="J165" s="110">
        <f t="shared" si="5"/>
        <v>100</v>
      </c>
    </row>
    <row r="166" spans="2:10" ht="15.75">
      <c r="B166" s="25" t="s">
        <v>38</v>
      </c>
      <c r="C166" s="81">
        <v>991</v>
      </c>
      <c r="D166" s="26" t="s">
        <v>103</v>
      </c>
      <c r="E166" s="26" t="s">
        <v>85</v>
      </c>
      <c r="F166" s="83" t="s">
        <v>78</v>
      </c>
      <c r="G166" s="84">
        <v>244</v>
      </c>
      <c r="H166" s="53">
        <v>44.499000000000002</v>
      </c>
      <c r="I166" s="111">
        <v>44.499000000000002</v>
      </c>
      <c r="J166" s="110">
        <f t="shared" si="5"/>
        <v>100</v>
      </c>
    </row>
    <row r="167" spans="2:10" ht="15.75">
      <c r="B167" s="25" t="s">
        <v>40</v>
      </c>
      <c r="C167" s="81">
        <v>991</v>
      </c>
      <c r="D167" s="26" t="s">
        <v>103</v>
      </c>
      <c r="E167" s="26" t="s">
        <v>85</v>
      </c>
      <c r="F167" s="83" t="s">
        <v>41</v>
      </c>
      <c r="G167" s="84"/>
      <c r="H167" s="53">
        <f>H168</f>
        <v>200</v>
      </c>
      <c r="I167" s="111">
        <f>I168</f>
        <v>24.5871</v>
      </c>
      <c r="J167" s="110">
        <f>I167/H167*100</f>
        <v>12.29355</v>
      </c>
    </row>
    <row r="168" spans="2:10" ht="15.75">
      <c r="B168" s="25" t="s">
        <v>38</v>
      </c>
      <c r="C168" s="81">
        <v>991</v>
      </c>
      <c r="D168" s="26" t="s">
        <v>103</v>
      </c>
      <c r="E168" s="26" t="s">
        <v>85</v>
      </c>
      <c r="F168" s="83" t="s">
        <v>41</v>
      </c>
      <c r="G168" s="84">
        <v>244</v>
      </c>
      <c r="H168" s="53">
        <v>200</v>
      </c>
      <c r="I168" s="111">
        <v>24.5871</v>
      </c>
      <c r="J168" s="110">
        <f>I168/H168*100</f>
        <v>12.29355</v>
      </c>
    </row>
    <row r="169" spans="2:10" ht="51">
      <c r="B169" s="94" t="s">
        <v>116</v>
      </c>
      <c r="C169" s="81">
        <v>991</v>
      </c>
      <c r="D169" s="26" t="s">
        <v>103</v>
      </c>
      <c r="E169" s="26" t="s">
        <v>85</v>
      </c>
      <c r="F169" s="83" t="s">
        <v>117</v>
      </c>
      <c r="G169" s="84"/>
      <c r="H169" s="53">
        <f>H170</f>
        <v>20</v>
      </c>
      <c r="I169" s="53">
        <f>I170</f>
        <v>0</v>
      </c>
      <c r="J169" s="110">
        <f t="shared" si="5"/>
        <v>0</v>
      </c>
    </row>
    <row r="170" spans="2:10" ht="15.75">
      <c r="B170" s="25" t="s">
        <v>38</v>
      </c>
      <c r="C170" s="81">
        <v>991</v>
      </c>
      <c r="D170" s="26" t="s">
        <v>103</v>
      </c>
      <c r="E170" s="26" t="s">
        <v>85</v>
      </c>
      <c r="F170" s="83" t="s">
        <v>117</v>
      </c>
      <c r="G170" s="84">
        <v>244</v>
      </c>
      <c r="H170" s="53">
        <v>20</v>
      </c>
      <c r="I170" s="111">
        <v>0</v>
      </c>
      <c r="J170" s="110">
        <f t="shared" si="5"/>
        <v>0</v>
      </c>
    </row>
    <row r="171" spans="2:10" ht="15.75">
      <c r="B171" s="13" t="s">
        <v>118</v>
      </c>
      <c r="C171" s="99">
        <v>991</v>
      </c>
      <c r="D171" s="100" t="s">
        <v>119</v>
      </c>
      <c r="E171" s="63"/>
      <c r="F171" s="79"/>
      <c r="G171" s="65"/>
      <c r="H171" s="101">
        <f>H172+H200</f>
        <v>623.31085000000007</v>
      </c>
      <c r="I171" s="101">
        <f>I172+I200</f>
        <v>336.32233000000002</v>
      </c>
      <c r="J171" s="110">
        <f t="shared" si="5"/>
        <v>53.957400228152608</v>
      </c>
    </row>
    <row r="172" spans="2:10" ht="15.75">
      <c r="B172" s="20" t="s">
        <v>120</v>
      </c>
      <c r="C172" s="36">
        <v>991</v>
      </c>
      <c r="D172" s="26" t="s">
        <v>119</v>
      </c>
      <c r="E172" s="26" t="s">
        <v>13</v>
      </c>
      <c r="F172" s="22"/>
      <c r="G172" s="23"/>
      <c r="H172" s="27">
        <f>H173</f>
        <v>487.67500000000001</v>
      </c>
      <c r="I172" s="27">
        <f>I173</f>
        <v>253.62448000000001</v>
      </c>
      <c r="J172" s="110">
        <f t="shared" si="5"/>
        <v>52.006865227866918</v>
      </c>
    </row>
    <row r="173" spans="2:10" ht="15.75">
      <c r="B173" s="25" t="s">
        <v>16</v>
      </c>
      <c r="C173" s="10" t="s">
        <v>11</v>
      </c>
      <c r="D173" s="26" t="s">
        <v>119</v>
      </c>
      <c r="E173" s="26" t="s">
        <v>13</v>
      </c>
      <c r="F173" s="22" t="s">
        <v>17</v>
      </c>
      <c r="G173" s="23"/>
      <c r="H173" s="27">
        <f>H174</f>
        <v>487.67500000000001</v>
      </c>
      <c r="I173" s="27">
        <f>I174</f>
        <v>253.62448000000001</v>
      </c>
      <c r="J173" s="110">
        <f t="shared" si="5"/>
        <v>52.006865227866918</v>
      </c>
    </row>
    <row r="174" spans="2:10" ht="15.75">
      <c r="B174" s="25" t="s">
        <v>18</v>
      </c>
      <c r="C174" s="10" t="s">
        <v>11</v>
      </c>
      <c r="D174" s="26" t="s">
        <v>119</v>
      </c>
      <c r="E174" s="26" t="s">
        <v>13</v>
      </c>
      <c r="F174" s="22" t="s">
        <v>19</v>
      </c>
      <c r="G174" s="23"/>
      <c r="H174" s="27">
        <f>H175+H182+H180</f>
        <v>487.67500000000001</v>
      </c>
      <c r="I174" s="27">
        <f>I175+I182+I180</f>
        <v>253.62448000000001</v>
      </c>
      <c r="J174" s="110">
        <f t="shared" si="5"/>
        <v>52.006865227866918</v>
      </c>
    </row>
    <row r="175" spans="2:10" ht="14.25" customHeight="1">
      <c r="B175" s="25" t="s">
        <v>73</v>
      </c>
      <c r="C175" s="22" t="s">
        <v>11</v>
      </c>
      <c r="D175" s="26" t="s">
        <v>119</v>
      </c>
      <c r="E175" s="26" t="s">
        <v>13</v>
      </c>
      <c r="F175" s="22" t="s">
        <v>74</v>
      </c>
      <c r="G175" s="22"/>
      <c r="H175" s="47">
        <f>H178+H179</f>
        <v>87.671999999999997</v>
      </c>
      <c r="I175" s="47">
        <f>I178+I179</f>
        <v>42.121480000000005</v>
      </c>
      <c r="J175" s="110">
        <f t="shared" si="5"/>
        <v>48.044392736563566</v>
      </c>
    </row>
    <row r="176" spans="2:10" ht="24.75" hidden="1" customHeight="1">
      <c r="B176" s="25" t="s">
        <v>75</v>
      </c>
      <c r="C176" s="22" t="s">
        <v>11</v>
      </c>
      <c r="D176" s="26" t="s">
        <v>119</v>
      </c>
      <c r="E176" s="26" t="s">
        <v>13</v>
      </c>
      <c r="F176" s="22" t="s">
        <v>74</v>
      </c>
      <c r="G176" s="22" t="s">
        <v>32</v>
      </c>
      <c r="H176" s="47"/>
      <c r="I176" s="111"/>
      <c r="J176" s="110" t="e">
        <f t="shared" si="5"/>
        <v>#DIV/0!</v>
      </c>
    </row>
    <row r="177" spans="2:10" ht="38.25" hidden="1" customHeight="1">
      <c r="B177" s="25" t="s">
        <v>76</v>
      </c>
      <c r="C177" s="22" t="s">
        <v>11</v>
      </c>
      <c r="D177" s="26" t="s">
        <v>119</v>
      </c>
      <c r="E177" s="26" t="s">
        <v>13</v>
      </c>
      <c r="F177" s="22" t="s">
        <v>74</v>
      </c>
      <c r="G177" s="22" t="s">
        <v>34</v>
      </c>
      <c r="H177" s="47"/>
      <c r="I177" s="111"/>
      <c r="J177" s="110" t="e">
        <f t="shared" si="5"/>
        <v>#DIV/0!</v>
      </c>
    </row>
    <row r="178" spans="2:10" ht="15.75">
      <c r="B178" s="25" t="s">
        <v>49</v>
      </c>
      <c r="C178" s="22" t="s">
        <v>11</v>
      </c>
      <c r="D178" s="26" t="s">
        <v>119</v>
      </c>
      <c r="E178" s="26" t="s">
        <v>13</v>
      </c>
      <c r="F178" s="22" t="s">
        <v>74</v>
      </c>
      <c r="G178" s="22" t="s">
        <v>39</v>
      </c>
      <c r="H178" s="47">
        <v>77.262</v>
      </c>
      <c r="I178" s="111">
        <v>36.497970000000002</v>
      </c>
      <c r="J178" s="110">
        <f t="shared" si="5"/>
        <v>47.239224974761207</v>
      </c>
    </row>
    <row r="179" spans="2:10" ht="15.75">
      <c r="B179" s="25" t="s">
        <v>152</v>
      </c>
      <c r="C179" s="22" t="s">
        <v>11</v>
      </c>
      <c r="D179" s="26" t="s">
        <v>119</v>
      </c>
      <c r="E179" s="26" t="s">
        <v>13</v>
      </c>
      <c r="F179" s="22" t="s">
        <v>74</v>
      </c>
      <c r="G179" s="22" t="s">
        <v>146</v>
      </c>
      <c r="H179" s="47">
        <v>10.41</v>
      </c>
      <c r="I179" s="111">
        <v>5.6235099999999996</v>
      </c>
      <c r="J179" s="110">
        <f>I179/H179*100</f>
        <v>54.020268972142169</v>
      </c>
    </row>
    <row r="180" spans="2:10" ht="38.25">
      <c r="B180" s="25" t="s">
        <v>154</v>
      </c>
      <c r="C180" s="22" t="s">
        <v>11</v>
      </c>
      <c r="D180" s="26" t="s">
        <v>119</v>
      </c>
      <c r="E180" s="26" t="s">
        <v>13</v>
      </c>
      <c r="F180" s="49" t="s">
        <v>78</v>
      </c>
      <c r="G180" s="50"/>
      <c r="H180" s="47">
        <f>H181</f>
        <v>7.5030000000000001</v>
      </c>
      <c r="I180" s="111">
        <f>I181</f>
        <v>7.5030000000000001</v>
      </c>
      <c r="J180" s="110">
        <f>I180/H180*100</f>
        <v>100</v>
      </c>
    </row>
    <row r="181" spans="2:10" ht="15.75">
      <c r="B181" s="25" t="s">
        <v>38</v>
      </c>
      <c r="C181" s="22" t="s">
        <v>11</v>
      </c>
      <c r="D181" s="26" t="s">
        <v>119</v>
      </c>
      <c r="E181" s="26" t="s">
        <v>13</v>
      </c>
      <c r="F181" s="49" t="s">
        <v>78</v>
      </c>
      <c r="G181" s="50" t="s">
        <v>39</v>
      </c>
      <c r="H181" s="47">
        <v>7.5030000000000001</v>
      </c>
      <c r="I181" s="111">
        <v>7.5030000000000001</v>
      </c>
      <c r="J181" s="110">
        <f>I181/H181*100</f>
        <v>100</v>
      </c>
    </row>
    <row r="182" spans="2:10" ht="38.25">
      <c r="B182" s="102" t="s">
        <v>121</v>
      </c>
      <c r="C182" s="36">
        <v>991</v>
      </c>
      <c r="D182" s="26" t="s">
        <v>119</v>
      </c>
      <c r="E182" s="26" t="s">
        <v>13</v>
      </c>
      <c r="F182" s="22" t="s">
        <v>122</v>
      </c>
      <c r="G182" s="23"/>
      <c r="H182" s="27">
        <f>H183</f>
        <v>392.5</v>
      </c>
      <c r="I182" s="27">
        <f>I183</f>
        <v>204</v>
      </c>
      <c r="J182" s="110">
        <f t="shared" si="5"/>
        <v>51.974522292993633</v>
      </c>
    </row>
    <row r="183" spans="2:10" ht="15.75">
      <c r="B183" s="25" t="s">
        <v>54</v>
      </c>
      <c r="C183" s="36">
        <v>991</v>
      </c>
      <c r="D183" s="26" t="s">
        <v>119</v>
      </c>
      <c r="E183" s="26" t="s">
        <v>13</v>
      </c>
      <c r="F183" s="22" t="s">
        <v>122</v>
      </c>
      <c r="G183" s="23" t="s">
        <v>55</v>
      </c>
      <c r="H183" s="27">
        <v>392.5</v>
      </c>
      <c r="I183" s="111">
        <v>204</v>
      </c>
      <c r="J183" s="110">
        <f t="shared" si="5"/>
        <v>51.974522292993633</v>
      </c>
    </row>
    <row r="184" spans="2:10" ht="33" hidden="1" customHeight="1">
      <c r="B184" s="25" t="s">
        <v>123</v>
      </c>
      <c r="C184" s="36">
        <v>991</v>
      </c>
      <c r="D184" s="26" t="s">
        <v>119</v>
      </c>
      <c r="E184" s="26" t="s">
        <v>13</v>
      </c>
      <c r="F184" s="22" t="s">
        <v>124</v>
      </c>
      <c r="G184" s="23"/>
      <c r="H184" s="53"/>
      <c r="I184" s="111"/>
      <c r="J184" s="110" t="e">
        <f t="shared" si="5"/>
        <v>#DIV/0!</v>
      </c>
    </row>
    <row r="185" spans="2:10" ht="15.75" hidden="1">
      <c r="B185" s="25" t="s">
        <v>54</v>
      </c>
      <c r="C185" s="36">
        <v>991</v>
      </c>
      <c r="D185" s="26" t="s">
        <v>119</v>
      </c>
      <c r="E185" s="26" t="s">
        <v>13</v>
      </c>
      <c r="F185" s="22" t="s">
        <v>124</v>
      </c>
      <c r="G185" s="23" t="s">
        <v>55</v>
      </c>
      <c r="H185" s="53"/>
      <c r="I185" s="111"/>
      <c r="J185" s="110" t="e">
        <f t="shared" si="5"/>
        <v>#DIV/0!</v>
      </c>
    </row>
    <row r="186" spans="2:10" ht="51" hidden="1">
      <c r="B186" s="25" t="s">
        <v>125</v>
      </c>
      <c r="C186" s="36">
        <v>991</v>
      </c>
      <c r="D186" s="26" t="s">
        <v>119</v>
      </c>
      <c r="E186" s="26" t="s">
        <v>13</v>
      </c>
      <c r="F186" s="22" t="s">
        <v>126</v>
      </c>
      <c r="G186" s="23"/>
      <c r="H186" s="27"/>
      <c r="I186" s="111"/>
      <c r="J186" s="110" t="e">
        <f t="shared" si="5"/>
        <v>#DIV/0!</v>
      </c>
    </row>
    <row r="187" spans="2:10" ht="15.75" hidden="1">
      <c r="B187" s="25" t="s">
        <v>54</v>
      </c>
      <c r="C187" s="36">
        <v>991</v>
      </c>
      <c r="D187" s="26" t="s">
        <v>119</v>
      </c>
      <c r="E187" s="26" t="s">
        <v>13</v>
      </c>
      <c r="F187" s="22" t="s">
        <v>126</v>
      </c>
      <c r="G187" s="23" t="s">
        <v>55</v>
      </c>
      <c r="H187" s="27"/>
      <c r="I187" s="111"/>
      <c r="J187" s="110" t="e">
        <f t="shared" si="5"/>
        <v>#DIV/0!</v>
      </c>
    </row>
    <row r="188" spans="2:10" ht="15.75" hidden="1">
      <c r="B188" s="13" t="s">
        <v>127</v>
      </c>
      <c r="C188" s="99">
        <v>991</v>
      </c>
      <c r="D188" s="100" t="s">
        <v>92</v>
      </c>
      <c r="E188" s="63"/>
      <c r="F188" s="79"/>
      <c r="G188" s="65"/>
      <c r="H188" s="103">
        <f>H189</f>
        <v>0</v>
      </c>
      <c r="I188" s="111"/>
      <c r="J188" s="110" t="e">
        <f t="shared" si="5"/>
        <v>#DIV/0!</v>
      </c>
    </row>
    <row r="189" spans="2:10" ht="15.75" hidden="1">
      <c r="B189" s="20" t="s">
        <v>128</v>
      </c>
      <c r="C189" s="36">
        <v>991</v>
      </c>
      <c r="D189" s="26" t="s">
        <v>92</v>
      </c>
      <c r="E189" s="26" t="s">
        <v>13</v>
      </c>
      <c r="F189" s="22"/>
      <c r="G189" s="23"/>
      <c r="H189" s="53">
        <f>H190</f>
        <v>0</v>
      </c>
      <c r="I189" s="111"/>
      <c r="J189" s="110" t="e">
        <f t="shared" si="5"/>
        <v>#DIV/0!</v>
      </c>
    </row>
    <row r="190" spans="2:10" ht="15.75" hidden="1">
      <c r="B190" s="25" t="s">
        <v>16</v>
      </c>
      <c r="C190" s="10" t="s">
        <v>11</v>
      </c>
      <c r="D190" s="26" t="s">
        <v>92</v>
      </c>
      <c r="E190" s="26" t="s">
        <v>13</v>
      </c>
      <c r="F190" s="22" t="s">
        <v>17</v>
      </c>
      <c r="G190" s="23"/>
      <c r="H190" s="53">
        <f>H191</f>
        <v>0</v>
      </c>
      <c r="I190" s="111"/>
      <c r="J190" s="110" t="e">
        <f t="shared" si="5"/>
        <v>#DIV/0!</v>
      </c>
    </row>
    <row r="191" spans="2:10" ht="15.75" hidden="1">
      <c r="B191" s="25" t="s">
        <v>18</v>
      </c>
      <c r="C191" s="10" t="s">
        <v>11</v>
      </c>
      <c r="D191" s="26" t="s">
        <v>92</v>
      </c>
      <c r="E191" s="26" t="s">
        <v>13</v>
      </c>
      <c r="F191" s="22" t="s">
        <v>19</v>
      </c>
      <c r="G191" s="23"/>
      <c r="H191" s="53">
        <f>H192</f>
        <v>0</v>
      </c>
      <c r="I191" s="111"/>
      <c r="J191" s="110" t="e">
        <f t="shared" si="5"/>
        <v>#DIV/0!</v>
      </c>
    </row>
    <row r="192" spans="2:10" ht="15.75" hidden="1">
      <c r="B192" s="104" t="s">
        <v>129</v>
      </c>
      <c r="C192" s="36">
        <v>991</v>
      </c>
      <c r="D192" s="26" t="s">
        <v>92</v>
      </c>
      <c r="E192" s="26" t="s">
        <v>13</v>
      </c>
      <c r="F192" s="22" t="s">
        <v>130</v>
      </c>
      <c r="G192" s="23"/>
      <c r="H192" s="53">
        <f>H193</f>
        <v>0</v>
      </c>
      <c r="I192" s="111"/>
      <c r="J192" s="110" t="e">
        <f t="shared" si="5"/>
        <v>#DIV/0!</v>
      </c>
    </row>
    <row r="193" spans="2:10" ht="19.5" hidden="1" customHeight="1">
      <c r="B193" s="25" t="s">
        <v>131</v>
      </c>
      <c r="C193" s="36">
        <v>990</v>
      </c>
      <c r="D193" s="26" t="s">
        <v>92</v>
      </c>
      <c r="E193" s="26" t="s">
        <v>13</v>
      </c>
      <c r="F193" s="22" t="s">
        <v>130</v>
      </c>
      <c r="G193" s="23" t="s">
        <v>132</v>
      </c>
      <c r="H193" s="53"/>
      <c r="I193" s="111"/>
      <c r="J193" s="110" t="e">
        <f t="shared" ref="J193:J226" si="6">I193/H193*100</f>
        <v>#DIV/0!</v>
      </c>
    </row>
    <row r="194" spans="2:10" ht="15.75" hidden="1">
      <c r="B194" s="13" t="s">
        <v>133</v>
      </c>
      <c r="C194" s="99">
        <v>991</v>
      </c>
      <c r="D194" s="100" t="s">
        <v>68</v>
      </c>
      <c r="E194" s="63"/>
      <c r="F194" s="79"/>
      <c r="G194" s="65"/>
      <c r="H194" s="103">
        <f>H195</f>
        <v>0</v>
      </c>
      <c r="I194" s="111"/>
      <c r="J194" s="110" t="e">
        <f t="shared" si="6"/>
        <v>#DIV/0!</v>
      </c>
    </row>
    <row r="195" spans="2:10" ht="15.75" hidden="1">
      <c r="B195" s="20" t="s">
        <v>134</v>
      </c>
      <c r="C195" s="36">
        <v>991</v>
      </c>
      <c r="D195" s="26" t="s">
        <v>68</v>
      </c>
      <c r="E195" s="26" t="s">
        <v>15</v>
      </c>
      <c r="F195" s="22"/>
      <c r="G195" s="23"/>
      <c r="H195" s="53">
        <f>H196</f>
        <v>0</v>
      </c>
      <c r="I195" s="111"/>
      <c r="J195" s="110" t="e">
        <f t="shared" si="6"/>
        <v>#DIV/0!</v>
      </c>
    </row>
    <row r="196" spans="2:10" ht="54" hidden="1" customHeight="1">
      <c r="B196" s="105" t="s">
        <v>77</v>
      </c>
      <c r="C196" s="49" t="s">
        <v>11</v>
      </c>
      <c r="D196" s="26" t="s">
        <v>68</v>
      </c>
      <c r="E196" s="26" t="s">
        <v>15</v>
      </c>
      <c r="F196" s="49" t="s">
        <v>78</v>
      </c>
      <c r="G196" s="50"/>
      <c r="H196" s="53">
        <f>H197</f>
        <v>0</v>
      </c>
      <c r="I196" s="111"/>
      <c r="J196" s="110" t="e">
        <f t="shared" si="6"/>
        <v>#DIV/0!</v>
      </c>
    </row>
    <row r="197" spans="2:10" ht="22.5" hidden="1" customHeight="1">
      <c r="B197" s="25" t="s">
        <v>44</v>
      </c>
      <c r="C197" s="49" t="s">
        <v>11</v>
      </c>
      <c r="D197" s="26" t="s">
        <v>68</v>
      </c>
      <c r="E197" s="26" t="s">
        <v>15</v>
      </c>
      <c r="F197" s="49" t="s">
        <v>78</v>
      </c>
      <c r="G197" s="50" t="s">
        <v>39</v>
      </c>
      <c r="H197" s="53"/>
      <c r="I197" s="111"/>
      <c r="J197" s="110" t="e">
        <f t="shared" si="6"/>
        <v>#DIV/0!</v>
      </c>
    </row>
    <row r="198" spans="2:10" ht="22.5" hidden="1" customHeight="1">
      <c r="B198" s="25" t="s">
        <v>73</v>
      </c>
      <c r="C198" s="49" t="s">
        <v>11</v>
      </c>
      <c r="D198" s="26" t="s">
        <v>119</v>
      </c>
      <c r="E198" s="26" t="s">
        <v>13</v>
      </c>
      <c r="F198" s="49" t="s">
        <v>74</v>
      </c>
      <c r="G198" s="50"/>
      <c r="H198" s="53">
        <f>H199</f>
        <v>0</v>
      </c>
      <c r="I198" s="111"/>
      <c r="J198" s="110" t="e">
        <f t="shared" si="6"/>
        <v>#DIV/0!</v>
      </c>
    </row>
    <row r="199" spans="2:10" ht="22.5" hidden="1" customHeight="1">
      <c r="B199" s="25" t="s">
        <v>49</v>
      </c>
      <c r="C199" s="49" t="s">
        <v>11</v>
      </c>
      <c r="D199" s="26" t="s">
        <v>119</v>
      </c>
      <c r="E199" s="26" t="s">
        <v>13</v>
      </c>
      <c r="F199" s="49" t="s">
        <v>74</v>
      </c>
      <c r="G199" s="50" t="s">
        <v>39</v>
      </c>
      <c r="H199" s="27"/>
      <c r="I199" s="111"/>
      <c r="J199" s="110" t="e">
        <f t="shared" si="6"/>
        <v>#DIV/0!</v>
      </c>
    </row>
    <row r="200" spans="2:10" s="42" customFormat="1" ht="15.75">
      <c r="B200" s="20" t="s">
        <v>135</v>
      </c>
      <c r="C200" s="38">
        <v>991</v>
      </c>
      <c r="D200" s="28" t="s">
        <v>119</v>
      </c>
      <c r="E200" s="28" t="s">
        <v>30</v>
      </c>
      <c r="F200" s="39"/>
      <c r="G200" s="40"/>
      <c r="H200" s="27">
        <f>H201</f>
        <v>135.63585</v>
      </c>
      <c r="I200" s="27">
        <f>I201</f>
        <v>82.697850000000003</v>
      </c>
      <c r="J200" s="110">
        <f t="shared" si="6"/>
        <v>60.970495632238823</v>
      </c>
    </row>
    <row r="201" spans="2:10" ht="15.75">
      <c r="B201" s="25" t="s">
        <v>16</v>
      </c>
      <c r="C201" s="10" t="s">
        <v>11</v>
      </c>
      <c r="D201" s="26" t="s">
        <v>119</v>
      </c>
      <c r="E201" s="26" t="s">
        <v>30</v>
      </c>
      <c r="F201" s="22" t="s">
        <v>17</v>
      </c>
      <c r="G201" s="23"/>
      <c r="H201" s="27">
        <f>H202</f>
        <v>135.63585</v>
      </c>
      <c r="I201" s="27">
        <f>I202</f>
        <v>82.697850000000003</v>
      </c>
      <c r="J201" s="110">
        <f t="shared" si="6"/>
        <v>60.970495632238823</v>
      </c>
    </row>
    <row r="202" spans="2:10" ht="15.75">
      <c r="B202" s="25" t="s">
        <v>18</v>
      </c>
      <c r="C202" s="10" t="s">
        <v>11</v>
      </c>
      <c r="D202" s="26" t="s">
        <v>119</v>
      </c>
      <c r="E202" s="26" t="s">
        <v>30</v>
      </c>
      <c r="F202" s="22" t="s">
        <v>19</v>
      </c>
      <c r="G202" s="23"/>
      <c r="H202" s="27">
        <f>H203+H206</f>
        <v>135.63585</v>
      </c>
      <c r="I202" s="27">
        <f>I203+I206</f>
        <v>82.697850000000003</v>
      </c>
      <c r="J202" s="110">
        <f t="shared" si="6"/>
        <v>60.970495632238823</v>
      </c>
    </row>
    <row r="203" spans="2:10" ht="15" hidden="1" customHeight="1">
      <c r="B203" s="25" t="s">
        <v>73</v>
      </c>
      <c r="C203" s="22" t="s">
        <v>11</v>
      </c>
      <c r="D203" s="26" t="s">
        <v>119</v>
      </c>
      <c r="E203" s="26" t="s">
        <v>30</v>
      </c>
      <c r="F203" s="22" t="s">
        <v>74</v>
      </c>
      <c r="G203" s="22"/>
      <c r="H203" s="47">
        <f>H204+H205</f>
        <v>0</v>
      </c>
      <c r="I203" s="47">
        <f>I204+I205</f>
        <v>0</v>
      </c>
      <c r="J203" s="110" t="e">
        <f t="shared" si="6"/>
        <v>#DIV/0!</v>
      </c>
    </row>
    <row r="204" spans="2:10" ht="24.75" hidden="1" customHeight="1">
      <c r="B204" s="25" t="s">
        <v>75</v>
      </c>
      <c r="C204" s="22" t="s">
        <v>11</v>
      </c>
      <c r="D204" s="26" t="s">
        <v>119</v>
      </c>
      <c r="E204" s="26" t="s">
        <v>30</v>
      </c>
      <c r="F204" s="22" t="s">
        <v>74</v>
      </c>
      <c r="G204" s="22" t="s">
        <v>32</v>
      </c>
      <c r="H204" s="47"/>
      <c r="I204" s="47"/>
      <c r="J204" s="110" t="e">
        <f t="shared" si="6"/>
        <v>#DIV/0!</v>
      </c>
    </row>
    <row r="205" spans="2:10" ht="38.25" hidden="1" customHeight="1">
      <c r="B205" s="25" t="s">
        <v>76</v>
      </c>
      <c r="C205" s="22" t="s">
        <v>11</v>
      </c>
      <c r="D205" s="26" t="s">
        <v>119</v>
      </c>
      <c r="E205" s="26" t="s">
        <v>30</v>
      </c>
      <c r="F205" s="22" t="s">
        <v>74</v>
      </c>
      <c r="G205" s="22" t="s">
        <v>34</v>
      </c>
      <c r="H205" s="47"/>
      <c r="I205" s="47"/>
      <c r="J205" s="110" t="e">
        <f t="shared" si="6"/>
        <v>#DIV/0!</v>
      </c>
    </row>
    <row r="206" spans="2:10" ht="18.75" customHeight="1">
      <c r="B206" s="25" t="s">
        <v>73</v>
      </c>
      <c r="C206" s="22" t="s">
        <v>11</v>
      </c>
      <c r="D206" s="26" t="s">
        <v>119</v>
      </c>
      <c r="E206" s="26" t="s">
        <v>30</v>
      </c>
      <c r="F206" s="22" t="s">
        <v>21</v>
      </c>
      <c r="G206" s="22"/>
      <c r="H206" s="47">
        <f>H207+H208</f>
        <v>135.63585</v>
      </c>
      <c r="I206" s="47">
        <f>I207+I208</f>
        <v>82.697850000000003</v>
      </c>
      <c r="J206" s="110">
        <f t="shared" si="6"/>
        <v>60.970495632238823</v>
      </c>
    </row>
    <row r="207" spans="2:10" ht="15.75" customHeight="1">
      <c r="B207" s="25" t="s">
        <v>31</v>
      </c>
      <c r="C207" s="22" t="s">
        <v>11</v>
      </c>
      <c r="D207" s="26" t="s">
        <v>119</v>
      </c>
      <c r="E207" s="26" t="s">
        <v>30</v>
      </c>
      <c r="F207" s="22" t="s">
        <v>74</v>
      </c>
      <c r="G207" s="22" t="s">
        <v>32</v>
      </c>
      <c r="H207" s="47">
        <v>104.175</v>
      </c>
      <c r="I207" s="111">
        <v>63.516080000000002</v>
      </c>
      <c r="J207" s="110">
        <f t="shared" si="6"/>
        <v>60.97055915526758</v>
      </c>
    </row>
    <row r="208" spans="2:10" ht="38.25" customHeight="1">
      <c r="B208" s="25" t="s">
        <v>76</v>
      </c>
      <c r="C208" s="22" t="s">
        <v>11</v>
      </c>
      <c r="D208" s="26" t="s">
        <v>119</v>
      </c>
      <c r="E208" s="26" t="s">
        <v>30</v>
      </c>
      <c r="F208" s="22" t="s">
        <v>74</v>
      </c>
      <c r="G208" s="22" t="s">
        <v>34</v>
      </c>
      <c r="H208" s="47">
        <v>31.460850000000001</v>
      </c>
      <c r="I208" s="111">
        <v>19.18177</v>
      </c>
      <c r="J208" s="110">
        <f t="shared" si="6"/>
        <v>60.970285291083989</v>
      </c>
    </row>
    <row r="209" spans="1:10" s="42" customFormat="1" ht="22.5" hidden="1" customHeight="1">
      <c r="B209" s="20" t="s">
        <v>133</v>
      </c>
      <c r="C209" s="106" t="s">
        <v>11</v>
      </c>
      <c r="D209" s="28" t="s">
        <v>68</v>
      </c>
      <c r="E209" s="28" t="s">
        <v>136</v>
      </c>
      <c r="F209" s="106"/>
      <c r="G209" s="107"/>
      <c r="H209" s="67">
        <f>H210</f>
        <v>0</v>
      </c>
      <c r="I209" s="114"/>
      <c r="J209" s="110" t="e">
        <f t="shared" si="6"/>
        <v>#DIV/0!</v>
      </c>
    </row>
    <row r="210" spans="1:10" ht="22.5" hidden="1" customHeight="1">
      <c r="B210" s="25" t="s">
        <v>134</v>
      </c>
      <c r="C210" s="49" t="s">
        <v>11</v>
      </c>
      <c r="D210" s="26" t="s">
        <v>68</v>
      </c>
      <c r="E210" s="26" t="s">
        <v>15</v>
      </c>
      <c r="F210" s="49"/>
      <c r="G210" s="50"/>
      <c r="H210" s="53">
        <f>H211</f>
        <v>0</v>
      </c>
      <c r="I210" s="111"/>
      <c r="J210" s="110" t="e">
        <f t="shared" si="6"/>
        <v>#DIV/0!</v>
      </c>
    </row>
    <row r="211" spans="1:10" ht="22.5" hidden="1" customHeight="1">
      <c r="B211" s="25" t="s">
        <v>16</v>
      </c>
      <c r="C211" s="49" t="s">
        <v>11</v>
      </c>
      <c r="D211" s="26" t="s">
        <v>68</v>
      </c>
      <c r="E211" s="26" t="s">
        <v>15</v>
      </c>
      <c r="F211" s="49" t="s">
        <v>17</v>
      </c>
      <c r="G211" s="50"/>
      <c r="H211" s="53">
        <f>H212</f>
        <v>0</v>
      </c>
      <c r="I211" s="111"/>
      <c r="J211" s="110" t="e">
        <f t="shared" si="6"/>
        <v>#DIV/0!</v>
      </c>
    </row>
    <row r="212" spans="1:10" ht="22.5" hidden="1" customHeight="1">
      <c r="B212" s="25" t="s">
        <v>18</v>
      </c>
      <c r="C212" s="49" t="s">
        <v>11</v>
      </c>
      <c r="D212" s="26" t="s">
        <v>68</v>
      </c>
      <c r="E212" s="26" t="s">
        <v>15</v>
      </c>
      <c r="F212" s="49" t="s">
        <v>19</v>
      </c>
      <c r="G212" s="50"/>
      <c r="H212" s="53">
        <f>H213</f>
        <v>0</v>
      </c>
      <c r="I212" s="111"/>
      <c r="J212" s="110" t="e">
        <f t="shared" si="6"/>
        <v>#DIV/0!</v>
      </c>
    </row>
    <row r="213" spans="1:10" ht="29.25" hidden="1" customHeight="1">
      <c r="B213" s="25" t="s">
        <v>106</v>
      </c>
      <c r="C213" s="49" t="s">
        <v>11</v>
      </c>
      <c r="D213" s="26" t="s">
        <v>68</v>
      </c>
      <c r="E213" s="26" t="s">
        <v>15</v>
      </c>
      <c r="F213" s="49" t="s">
        <v>78</v>
      </c>
      <c r="G213" s="50"/>
      <c r="H213" s="53">
        <f>H214</f>
        <v>0</v>
      </c>
      <c r="I213" s="111"/>
      <c r="J213" s="110" t="e">
        <f t="shared" si="6"/>
        <v>#DIV/0!</v>
      </c>
    </row>
    <row r="214" spans="1:10" ht="27" hidden="1" customHeight="1">
      <c r="B214" s="25" t="s">
        <v>137</v>
      </c>
      <c r="C214" s="49" t="s">
        <v>11</v>
      </c>
      <c r="D214" s="26" t="s">
        <v>68</v>
      </c>
      <c r="E214" s="26" t="s">
        <v>15</v>
      </c>
      <c r="F214" s="49" t="s">
        <v>78</v>
      </c>
      <c r="G214" s="50" t="s">
        <v>39</v>
      </c>
      <c r="H214" s="53"/>
      <c r="I214" s="111"/>
      <c r="J214" s="110" t="e">
        <f t="shared" si="6"/>
        <v>#DIV/0!</v>
      </c>
    </row>
    <row r="215" spans="1:10" hidden="1">
      <c r="A215" s="108"/>
      <c r="B215" s="64" t="s">
        <v>128</v>
      </c>
      <c r="C215" s="64">
        <v>991</v>
      </c>
      <c r="D215" s="64" t="s">
        <v>92</v>
      </c>
      <c r="E215" s="64" t="s">
        <v>13</v>
      </c>
      <c r="F215" s="64"/>
      <c r="G215" s="64"/>
      <c r="H215" s="64">
        <f>H216</f>
        <v>0</v>
      </c>
      <c r="I215" s="111"/>
      <c r="J215" s="110" t="e">
        <f t="shared" si="6"/>
        <v>#DIV/0!</v>
      </c>
    </row>
    <row r="216" spans="1:10" ht="15.75" hidden="1">
      <c r="A216" s="108"/>
      <c r="B216" s="25" t="s">
        <v>16</v>
      </c>
      <c r="C216" s="10" t="s">
        <v>11</v>
      </c>
      <c r="D216" s="26" t="s">
        <v>92</v>
      </c>
      <c r="E216" s="26" t="s">
        <v>13</v>
      </c>
      <c r="F216" s="22" t="s">
        <v>17</v>
      </c>
      <c r="G216" s="23"/>
      <c r="H216" s="98">
        <f>H217</f>
        <v>0</v>
      </c>
      <c r="I216" s="111"/>
      <c r="J216" s="110" t="e">
        <f t="shared" si="6"/>
        <v>#DIV/0!</v>
      </c>
    </row>
    <row r="217" spans="1:10" ht="15.75" hidden="1">
      <c r="A217" s="108"/>
      <c r="B217" s="25" t="s">
        <v>18</v>
      </c>
      <c r="C217" s="10" t="s">
        <v>11</v>
      </c>
      <c r="D217" s="26" t="s">
        <v>92</v>
      </c>
      <c r="E217" s="26" t="s">
        <v>13</v>
      </c>
      <c r="F217" s="22" t="s">
        <v>19</v>
      </c>
      <c r="G217" s="23"/>
      <c r="H217" s="98">
        <f>H218</f>
        <v>0</v>
      </c>
      <c r="I217" s="111"/>
      <c r="J217" s="110" t="e">
        <f t="shared" si="6"/>
        <v>#DIV/0!</v>
      </c>
    </row>
    <row r="218" spans="1:10" ht="15.75" hidden="1">
      <c r="A218" s="108"/>
      <c r="B218" s="104" t="s">
        <v>129</v>
      </c>
      <c r="C218" s="36">
        <v>991</v>
      </c>
      <c r="D218" s="26" t="s">
        <v>92</v>
      </c>
      <c r="E218" s="26" t="s">
        <v>13</v>
      </c>
      <c r="F218" s="22" t="s">
        <v>130</v>
      </c>
      <c r="G218" s="23"/>
      <c r="H218" s="98">
        <f>H219</f>
        <v>0</v>
      </c>
      <c r="I218" s="111"/>
      <c r="J218" s="110" t="e">
        <f t="shared" si="6"/>
        <v>#DIV/0!</v>
      </c>
    </row>
    <row r="219" spans="1:10" ht="41.25" hidden="1" customHeight="1">
      <c r="A219" s="108"/>
      <c r="B219" s="25" t="s">
        <v>138</v>
      </c>
      <c r="C219" s="36">
        <v>990</v>
      </c>
      <c r="D219" s="26" t="s">
        <v>92</v>
      </c>
      <c r="E219" s="26" t="s">
        <v>13</v>
      </c>
      <c r="F219" s="22" t="s">
        <v>130</v>
      </c>
      <c r="G219" s="23" t="s">
        <v>139</v>
      </c>
      <c r="H219" s="98"/>
      <c r="I219" s="111"/>
      <c r="J219" s="110" t="e">
        <f t="shared" si="6"/>
        <v>#DIV/0!</v>
      </c>
    </row>
    <row r="220" spans="1:10" ht="17.25" customHeight="1">
      <c r="A220" s="108"/>
      <c r="B220" s="13" t="s">
        <v>133</v>
      </c>
      <c r="C220" s="99">
        <v>991</v>
      </c>
      <c r="D220" s="100" t="s">
        <v>68</v>
      </c>
      <c r="E220" s="63"/>
      <c r="F220" s="79"/>
      <c r="G220" s="65"/>
      <c r="H220" s="101">
        <f>H221+H249</f>
        <v>11.997999999999999</v>
      </c>
      <c r="I220" s="101">
        <f>I221+I249</f>
        <v>11.997999999999999</v>
      </c>
      <c r="J220" s="110">
        <f t="shared" si="6"/>
        <v>100</v>
      </c>
    </row>
    <row r="221" spans="1:10" ht="17.25" customHeight="1">
      <c r="A221" s="108"/>
      <c r="B221" s="20" t="s">
        <v>134</v>
      </c>
      <c r="C221" s="36">
        <v>991</v>
      </c>
      <c r="D221" s="26" t="s">
        <v>68</v>
      </c>
      <c r="E221" s="26" t="s">
        <v>15</v>
      </c>
      <c r="F221" s="22"/>
      <c r="G221" s="23"/>
      <c r="H221" s="27">
        <f>H222</f>
        <v>11.997999999999999</v>
      </c>
      <c r="I221" s="27">
        <f>I222</f>
        <v>11.997999999999999</v>
      </c>
      <c r="J221" s="110">
        <f t="shared" si="6"/>
        <v>100</v>
      </c>
    </row>
    <row r="222" spans="1:10" ht="14.25" customHeight="1">
      <c r="A222" s="108"/>
      <c r="B222" s="25" t="s">
        <v>16</v>
      </c>
      <c r="C222" s="10" t="s">
        <v>11</v>
      </c>
      <c r="D222" s="26" t="s">
        <v>68</v>
      </c>
      <c r="E222" s="26" t="s">
        <v>15</v>
      </c>
      <c r="F222" s="22" t="s">
        <v>17</v>
      </c>
      <c r="G222" s="23"/>
      <c r="H222" s="27">
        <f>H223</f>
        <v>11.997999999999999</v>
      </c>
      <c r="I222" s="27">
        <f>I223</f>
        <v>11.997999999999999</v>
      </c>
      <c r="J222" s="110">
        <f t="shared" si="6"/>
        <v>100</v>
      </c>
    </row>
    <row r="223" spans="1:10" ht="17.25" customHeight="1">
      <c r="A223" s="108"/>
      <c r="B223" s="25" t="s">
        <v>18</v>
      </c>
      <c r="C223" s="10" t="s">
        <v>11</v>
      </c>
      <c r="D223" s="26" t="s">
        <v>68</v>
      </c>
      <c r="E223" s="26" t="s">
        <v>15</v>
      </c>
      <c r="F223" s="22" t="s">
        <v>19</v>
      </c>
      <c r="G223" s="23"/>
      <c r="H223" s="27">
        <f>H224+H229+H245+H247</f>
        <v>11.997999999999999</v>
      </c>
      <c r="I223" s="27">
        <f>I224+I229+I245+I247</f>
        <v>11.997999999999999</v>
      </c>
      <c r="J223" s="110">
        <f t="shared" si="6"/>
        <v>100</v>
      </c>
    </row>
    <row r="224" spans="1:10" ht="43.5" customHeight="1">
      <c r="A224" s="108"/>
      <c r="B224" s="25" t="s">
        <v>154</v>
      </c>
      <c r="C224" s="49" t="s">
        <v>11</v>
      </c>
      <c r="D224" s="26" t="s">
        <v>68</v>
      </c>
      <c r="E224" s="26" t="s">
        <v>15</v>
      </c>
      <c r="F224" s="49" t="s">
        <v>78</v>
      </c>
      <c r="G224" s="50"/>
      <c r="H224" s="27">
        <f>H225</f>
        <v>11.997999999999999</v>
      </c>
      <c r="I224" s="27">
        <f>I225</f>
        <v>11.997999999999999</v>
      </c>
      <c r="J224" s="110">
        <f t="shared" ref="J224:J225" si="7">I224/H224*100</f>
        <v>100</v>
      </c>
    </row>
    <row r="225" spans="1:10" ht="25.5" customHeight="1">
      <c r="A225" s="108"/>
      <c r="B225" s="25" t="s">
        <v>38</v>
      </c>
      <c r="C225" s="49" t="s">
        <v>11</v>
      </c>
      <c r="D225" s="26" t="s">
        <v>68</v>
      </c>
      <c r="E225" s="26" t="s">
        <v>15</v>
      </c>
      <c r="F225" s="49" t="s">
        <v>78</v>
      </c>
      <c r="G225" s="50" t="s">
        <v>39</v>
      </c>
      <c r="H225" s="27">
        <v>11.997999999999999</v>
      </c>
      <c r="I225" s="111">
        <v>11.997999999999999</v>
      </c>
      <c r="J225" s="110">
        <f t="shared" si="7"/>
        <v>100</v>
      </c>
    </row>
    <row r="226" spans="1:10">
      <c r="A226" s="126" t="s">
        <v>140</v>
      </c>
      <c r="B226" s="127"/>
      <c r="C226" s="97"/>
      <c r="D226" s="97"/>
      <c r="E226" s="97"/>
      <c r="F226" s="97"/>
      <c r="G226" s="97"/>
      <c r="H226" s="109">
        <f>H220+H171+H130+H104+H94+H14</f>
        <v>3718.4678400000003</v>
      </c>
      <c r="I226" s="113">
        <f>I220+I171+I130+I104+I94+I14</f>
        <v>2202.0623999999998</v>
      </c>
      <c r="J226" s="110">
        <f t="shared" si="6"/>
        <v>59.219616647269426</v>
      </c>
    </row>
  </sheetData>
  <mergeCells count="14">
    <mergeCell ref="A13:A133"/>
    <mergeCell ref="A226:B226"/>
    <mergeCell ref="I11:I12"/>
    <mergeCell ref="J11:J12"/>
    <mergeCell ref="A2:J3"/>
    <mergeCell ref="A8:J9"/>
    <mergeCell ref="A11:A12"/>
    <mergeCell ref="B11:B12"/>
    <mergeCell ref="C11:C12"/>
    <mergeCell ref="D11:D12"/>
    <mergeCell ref="E11:E12"/>
    <mergeCell ref="F11:F12"/>
    <mergeCell ref="G11:G12"/>
    <mergeCell ref="H11:H12"/>
  </mergeCells>
  <pageMargins left="0.70866141732283472" right="0.70866141732283472" top="0.27559055118110237" bottom="0.27559055118110237" header="0.15748031496062992" footer="0.31496062992125984"/>
  <pageSetup paperSize="9" scale="64" fitToHeight="2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DNG</cp:lastModifiedBy>
  <cp:lastPrinted>2022-10-11T06:12:29Z</cp:lastPrinted>
  <dcterms:created xsi:type="dcterms:W3CDTF">2020-08-03T03:11:46Z</dcterms:created>
  <dcterms:modified xsi:type="dcterms:W3CDTF">2022-10-11T06:12:55Z</dcterms:modified>
</cp:coreProperties>
</file>